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\\fuprsrv\text\Проекты бюджета\2022\ПРИНЯТЫЙ бюджет на 2022-2024 (16.12.2021 № 197-н)\"/>
    </mc:Choice>
  </mc:AlternateContent>
  <xr:revisionPtr revIDLastSave="0" documentId="13_ncr:1_{211FA87F-C310-411F-8EBB-4CF249C29F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2" r:id="rId1"/>
  </sheets>
  <externalReferences>
    <externalReference r:id="rId2"/>
  </externalReferences>
  <definedNames>
    <definedName name="DateAppr_RPT" localSheetId="0">#N/A</definedName>
    <definedName name="DateAppr_RPT">#N/A</definedName>
    <definedName name="DateModif_RPT" localSheetId="0">#N/A</definedName>
    <definedName name="DateModif_RPT">#N/A</definedName>
    <definedName name="ei_1" localSheetId="0">#N/A</definedName>
    <definedName name="ei_1">#N/A</definedName>
    <definedName name="fior" localSheetId="0">#N/A</definedName>
    <definedName name="fior">#N/A</definedName>
    <definedName name="WhoCalc" localSheetId="0">#N/A</definedName>
    <definedName name="WhoCalc">#N/A</definedName>
    <definedName name="Z_4FF4C050_D2D4_4150_B67B_2ECB466F142A_.wvu.Rows" localSheetId="0" hidden="1">'Приложение 1'!$39:$116,'Приложение 1'!#REF!,'Приложение 1'!#REF!,'Приложение 1'!#REF!,'Приложение 1'!#REF!,'Приложение 1'!#REF!,'Приложение 1'!#REF!,'Приложение 1'!#REF!,'Приложение 1'!#REF!,'Приложение 1'!#REF!</definedName>
    <definedName name="Z_936BC76C_F986_479F_BA24_10A469F3F899_.wvu.Rows" localSheetId="0" hidden="1">'Приложение 1'!$39:$116,'Приложение 1'!#REF!,'Приложение 1'!#REF!,'Приложение 1'!#REF!,'Приложение 1'!#REF!,'Приложение 1'!#REF!,'Приложение 1'!#REF!,'Приложение 1'!#REF!,'Приложение 1'!#REF!</definedName>
    <definedName name="Z_CB8DE32C_C4A8_4255_B6FE_2B17217DE418_.wvu.Rows" localSheetId="0" hidden="1">'Приложение 1'!$39:$116,'Приложение 1'!#REF!,'Приложение 1'!#REF!,'Приложение 1'!#REF!,'Приложение 1'!#REF!,'Приложение 1'!#REF!,'Приложение 1'!#REF!,'Приложение 1'!#REF!,'Приложение 1'!#REF!,'Приложение 1'!#REF!</definedName>
    <definedName name="Z_D38D9E86_36C4_41FA_95DB_D9A7DFDA571E_.wvu.Rows" localSheetId="0" hidden="1">'Приложение 1'!$39:$116,'Приложение 1'!#REF!,'Приложение 1'!#REF!,'Приложение 1'!#REF!,'Приложение 1'!#REF!,'Приложение 1'!#REF!,'Приложение 1'!#REF!,'Приложение 1'!#REF!,'Приложение 1'!#REF!,'Приложение 1'!#REF!,'Приложение 1'!#REF!</definedName>
    <definedName name="Анализ" localSheetId="0">[1]патент!#REF!</definedName>
    <definedName name="Анализ">[1]патент!#REF!</definedName>
    <definedName name="_xlnm.Print_Titles" localSheetId="0">'Приложение 1'!$13:$13</definedName>
    <definedName name="_xlnm.Print_Area" localSheetId="0">'Приложение 1'!$A$1:$I$159</definedName>
    <definedName name="фот101">#N/A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5" i="2" l="1"/>
  <c r="I152" i="2" s="1"/>
  <c r="I149" i="2"/>
  <c r="I135" i="2"/>
  <c r="I129" i="2"/>
  <c r="I121" i="2" s="1"/>
  <c r="I119" i="2"/>
  <c r="I60" i="2"/>
  <c r="I57" i="2"/>
  <c r="I54" i="2"/>
  <c r="I49" i="2"/>
  <c r="I39" i="2"/>
  <c r="I33" i="2"/>
  <c r="I29" i="2"/>
  <c r="I24" i="2"/>
  <c r="I22" i="2"/>
  <c r="I16" i="2"/>
  <c r="I134" i="2" l="1"/>
  <c r="I118" i="2" s="1"/>
  <c r="I117" i="2" s="1"/>
  <c r="I14" i="2"/>
  <c r="I159" i="2" l="1"/>
</calcChain>
</file>

<file path=xl/sharedStrings.xml><?xml version="1.0" encoding="utf-8"?>
<sst xmlns="http://schemas.openxmlformats.org/spreadsheetml/2006/main" count="1167" uniqueCount="284">
  <si>
    <t xml:space="preserve">Прогнозируемые доходы бюджета </t>
  </si>
  <si>
    <t>рублей</t>
  </si>
  <si>
    <t>Наименование доходов</t>
  </si>
  <si>
    <t>Код бюджетной классификации Российской Федерации</t>
  </si>
  <si>
    <t>2022 год</t>
  </si>
  <si>
    <t>НАЛОГОВЫЕ И НЕНАЛОГОВЫЕ ДОХОДЫ</t>
  </si>
  <si>
    <t>000</t>
  </si>
  <si>
    <t>1</t>
  </si>
  <si>
    <t>00</t>
  </si>
  <si>
    <t>00000</t>
  </si>
  <si>
    <t>0000</t>
  </si>
  <si>
    <t>НАЛОГИ НА ПРИБЫЛЬ, ДОХОДЫ</t>
  </si>
  <si>
    <t>182</t>
  </si>
  <si>
    <t>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</si>
  <si>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 (сумма платежа (перерасчеты, недоимка и задолженность по соответствующему платежу, в том числе по отмененному)</t>
  </si>
  <si>
    <t>02010</t>
  </si>
  <si>
    <t>1000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</si>
  <si>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</si>
  <si>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(сумма платежа (перерасчеты, недоимка и задолженность по соответствующему платежу, в том числе по отмененному)</t>
  </si>
  <si>
    <t>02020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</si>
  <si>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 (сумма платежа (перерасчеты, недоимка и задолженность по соответствующему платежу, в том числе по отмененному)</t>
  </si>
  <si>
    <t>02030</t>
  </si>
  <si>
    <t>НАЛОГИ НА ТОВАРЫ (РАБОТЫ, УСЛУГИ), РЕАЛИЗУЕМЫЕ НА ТЕРРИТОРИИ РОССИЙСКОЙ ФЕДЕРАЦИИ</t>
  </si>
  <si>
    <t>100</t>
  </si>
  <si>
    <t>03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</si>
  <si>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</si>
  <si>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</si>
  <si>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</si>
  <si>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</si>
  <si>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</si>
  <si>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</si>
  <si>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</si>
  <si>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02261</t>
  </si>
  <si>
    <t>НАЛОГИ НА СОВОКУПНЫЙ ДОХОД</t>
  </si>
  <si>
    <t>05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</si>
  <si>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</si>
  <si>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01011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</si>
  <si>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</si>
  <si>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01021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</si>
  <si>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</si>
  <si>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02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</si>
  <si>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</si>
  <si>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04010</t>
  </si>
  <si>
    <t>НАЛОГИ НА ИМУЩЕСТВО</t>
  </si>
  <si>
    <t>06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</si>
  <si>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</si>
  <si>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01020</t>
  </si>
  <si>
    <t>04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</si>
  <si>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</si>
  <si>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06032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</si>
  <si>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</si>
  <si>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06042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</si>
  <si>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</si>
  <si>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</si>
  <si>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</si>
  <si>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03010</t>
  </si>
  <si>
    <t>1050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</si>
  <si>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</si>
  <si>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1060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</si>
  <si>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 (сумма платежа (перерасчеты, недоимка и задолженность по соответствующему платежу, в том числе по отмененному))</t>
  </si>
  <si>
    <t>104</t>
  </si>
  <si>
    <t>07142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</si>
  <si>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</t>
  </si>
  <si>
    <t>162</t>
  </si>
  <si>
    <t>07150</t>
  </si>
  <si>
    <t>1001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</si>
  <si>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 (перерасчеты, недоимка и задолженность по соответствующему платежу))</t>
  </si>
  <si>
    <t>313</t>
  </si>
  <si>
    <t>07173</t>
  </si>
  <si>
    <t>1002</t>
  </si>
  <si>
    <t>ДОХОДЫ ОТ ИСПОЛЬЗОВАНИЯ ИМУЩЕСТВА, НАХОДЯЩЕГОСЯ В ГОСУДАРСТВЕННОЙ И МУНИЦИПАЛЬНОЙ СОБСТВЕННОСТИ</t>
  </si>
  <si>
    <t>11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</si>
  <si>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(сумма платежа)</t>
  </si>
  <si>
    <t>01040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</si>
  <si>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</si>
  <si>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 (перерасчеты, недоимка и задолженность по соответствующему платежу))</t>
  </si>
  <si>
    <t>05012</t>
  </si>
  <si>
    <t>1010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</si>
  <si>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 (сумма платежа (перерасчеты, недоимка и задолженность по соответствующему платежу))</t>
  </si>
  <si>
    <t>05024</t>
  </si>
  <si>
    <t>2010</t>
  </si>
  <si>
    <t>Доходы от сдачи в аренду имущества, составляющего казну городских округов (за исключением земельных участков) (арендная плата за использование имущества, находящегося на территории городского округа "Котлас")</t>
  </si>
  <si>
    <t>05074</t>
  </si>
  <si>
    <t>3010</t>
  </si>
  <si>
    <t>Доходы от сдачи в аренду имущества, составляющего казну городских округов (за исключением земельных участков) (арендная плата за использование имущества, находящегося на территории пос. Вычегодский, д. Слуда, д. Свининская)</t>
  </si>
  <si>
    <t>3020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</si>
  <si>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наем жилых помещений)</t>
  </si>
  <si>
    <t>09044</t>
  </si>
  <si>
    <t>4100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</si>
  <si>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доходы от собственности)</t>
  </si>
  <si>
    <t>4500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</si>
  <si>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(плата за установку и эксплуатацию рекламной конструкции)</t>
  </si>
  <si>
    <t>09080</t>
  </si>
  <si>
    <t>4200</t>
  </si>
  <si>
    <t>315</t>
  </si>
  <si>
    <t>ПЛАТЕЖИ ПРИ ПОЛЬЗОВАНИИ ПРИРОДНЫМИ РЕСУРСАМИ</t>
  </si>
  <si>
    <t>048</t>
  </si>
  <si>
    <t>12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</si>
  <si>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</si>
  <si>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01010</t>
  </si>
  <si>
    <t>6000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</si>
  <si>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</si>
  <si>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01030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</si>
  <si>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</si>
  <si>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01041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</si>
  <si>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</si>
  <si>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01042</t>
  </si>
  <si>
    <t>ДОХОДЫ ОТ ОКАЗАНИЯ ПЛАТНЫХ УСЛУГ И КОМПЕНСАЦИИ ЗАТРАТ ГОСУДАРСТВА</t>
  </si>
  <si>
    <t>13</t>
  </si>
  <si>
    <t>Прочие доходы от оказания платных услуг (работ) получателями средств бюджетов городских округов (сумма платежа)</t>
  </si>
  <si>
    <t>312</t>
  </si>
  <si>
    <t>01994</t>
  </si>
  <si>
    <t>130</t>
  </si>
  <si>
    <t>316</t>
  </si>
  <si>
    <t>ДОХОДЫ ОТ ПРОДАЖИ МАТЕРИАЛЬНЫХ И НЕМАТЕРИАЛЬНЫХ АКТИВОВ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</si>
  <si>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</si>
  <si>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 (сумма платежа)</t>
  </si>
  <si>
    <t>06012</t>
  </si>
  <si>
    <t>430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</si>
  <si>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  (доходы от приватизации арендуемого имущества)</t>
  </si>
  <si>
    <t>13040</t>
  </si>
  <si>
    <t>0002</t>
  </si>
  <si>
    <t>410</t>
  </si>
  <si>
    <t>ШТРАФЫ, САНКЦИИ, ВОЗМЕЩЕНИЕ УЩЕРБА</t>
  </si>
  <si>
    <t>16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</si>
  <si>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</si>
  <si>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301</t>
  </si>
  <si>
    <t>01053</t>
  </si>
  <si>
    <t>0035</t>
  </si>
  <si>
    <t>140</t>
  </si>
  <si>
    <t>435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</si>
  <si>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</si>
  <si>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0059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</si>
  <si>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</si>
  <si>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0351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</si>
  <si>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</si>
  <si>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9000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</si>
  <si>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</si>
  <si>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01063</t>
  </si>
  <si>
    <t>0008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</si>
  <si>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</si>
  <si>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0009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</si>
  <si>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вовлечение несовершеннолетнего в процесс потребления табака)</t>
  </si>
  <si>
    <t>0023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</si>
  <si>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</si>
  <si>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0091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</si>
  <si>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</si>
  <si>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0101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</si>
  <si>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</si>
  <si>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</si>
  <si>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01073</t>
  </si>
  <si>
    <t>0017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</si>
  <si>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</si>
  <si>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0019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</si>
  <si>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</si>
  <si>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0027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</si>
  <si>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</si>
  <si>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охраны и использования природных ресурсов на особо охраняемых природных территориях)</t>
  </si>
  <si>
    <t>01083</t>
  </si>
  <si>
    <t>0039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</si>
  <si>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</si>
  <si>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0281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</si>
  <si>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</si>
  <si>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01113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</si>
  <si>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нарушения правил движения тяжеловесного и (или) крупногабаритного транспортного средства, выявленные при осуществлении весового и габаритного контроля)</t>
  </si>
  <si>
    <t>01123</t>
  </si>
  <si>
    <t>0003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</si>
  <si>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</t>
  </si>
  <si>
    <t>01133</t>
  </si>
  <si>
    <t>0025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</si>
  <si>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</si>
  <si>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</si>
  <si>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01143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</si>
  <si>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</si>
  <si>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0016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</si>
  <si>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организацию и проведение азартных игр)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</si>
  <si>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</si>
  <si>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</si>
  <si>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01153</t>
  </si>
  <si>
    <t>0005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</si>
  <si>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</si>
  <si>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0006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</si>
  <si>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производство или продажу товаров и продукции, в отношении которых установлены требования по маркировке и (или) нанесению информации, без соответствующей маркировки и (или) информации, а также с нарушением установленного порядка нанесения такой маркировки и (или) информации)</t>
  </si>
  <si>
    <t>0012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</si>
  <si>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</si>
  <si>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</si>
  <si>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01173</t>
  </si>
  <si>
    <t>0007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</si>
  <si>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</si>
  <si>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</si>
  <si>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</si>
  <si>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390</t>
  </si>
  <si>
    <t>01193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</si>
  <si>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передачу либо попытку передачи запрещенных предметов лицам, содержащимся в учреждениях уголовно-исполнительной системы или изоляторах временного содержания)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</si>
  <si>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</si>
  <si>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0013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</si>
  <si>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</si>
  <si>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</si>
  <si>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01203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</si>
  <si>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</si>
  <si>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</si>
  <si>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</si>
  <si>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0021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</si>
  <si>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</si>
  <si>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</si>
  <si>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(доходы от административных штрафов, налагаемых административной комиссией)</t>
  </si>
  <si>
    <t>2100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</si>
  <si>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(доходы от административных штрафов, налагаемых административной комиссией)</t>
  </si>
  <si>
    <t>2200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</si>
  <si>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(сумма платежа (перерасчеты, недоимка и задолженность по соответствующему платежу, в том числе по отмененному)</t>
  </si>
  <si>
    <t>07090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</si>
  <si>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 (сумма платежа)</t>
  </si>
  <si>
    <t>11064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</si>
  <si>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</si>
  <si>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</si>
  <si>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</si>
  <si>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</si>
  <si>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090</t>
  </si>
  <si>
    <t>10000</t>
  </si>
  <si>
    <t>150</t>
  </si>
  <si>
    <t>Дотации бюджетам городских округов на выравнивание бюджетной обеспеченности</t>
  </si>
  <si>
    <t>15001</t>
  </si>
  <si>
    <t>Субсидии бюджетам бюджетной системы Российской Федерации (межбюджетные субсидии)</t>
  </si>
  <si>
    <t>20000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</si>
  <si>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</si>
  <si>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20216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</si>
  <si>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</si>
  <si>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20299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</si>
  <si>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</si>
  <si>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20302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</si>
  <si>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мниципальных образовательных организациях</t>
  </si>
  <si>
    <t>25304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</si>
  <si>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</si>
  <si>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25466</t>
  </si>
  <si>
    <t xml:space="preserve">Субсидия бюджетам городских округов на поддержку отрасли культуры </t>
  </si>
  <si>
    <t>25519</t>
  </si>
  <si>
    <t>Субсидии бюджетам городских округов на софинансирование капитальных вложений в объекты муниципальной собственности</t>
  </si>
  <si>
    <t>27112</t>
  </si>
  <si>
    <t>Прочие субсидии бюджетам городских округов</t>
  </si>
  <si>
    <t>29999</t>
  </si>
  <si>
    <t xml:space="preserve">Субсидии на софинансирование вопросов местного значения </t>
  </si>
  <si>
    <t>Субсидия на укрепление материально-технической базы муниципальных дошкольных образовательных организаций</t>
  </si>
  <si>
    <t>Субсидии на укрепление материально-технической базы пищеблоков и столовых муниципальных 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</si>
  <si>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>Субсидии на обеспечение условий для развития кадрового потенциала муниципальных образоваиельных организаций</t>
  </si>
  <si>
    <t>Субвенции бюджетам бюджетной системы Российской Федерации</t>
  </si>
  <si>
    <t>30000</t>
  </si>
  <si>
    <t>Субвенции бюджетам городских округов на выполнение передаваемых полномочий субъектов Российской Федерации</t>
  </si>
  <si>
    <t>30024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</si>
  <si>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</si>
  <si>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Субвенции на осуществление государственных полномочий в сфере охраны труда </t>
  </si>
  <si>
    <t xml:space="preserve">Субвенции бюджетам на осуществление государственных полномочий по формированию торгового реестра </t>
  </si>
  <si>
    <t>Субвенции 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</si>
  <si>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Субвенция бюджетам муниципальных образований на осуществление государственных полномочий по выплате вознаграждений профессиональным опекунам</t>
  </si>
  <si>
    <t>Субвенции на предоставление компенсации расходов на оплату жилых помещений, отопления и освещения педагогическим работникам муниципальных образовательных организаций муниципальных образований Архангельской области, расположенных в сельской местности, рабочих поселках (поселках городского типа)</t>
  </si>
  <si>
    <t>Субвенции на выполнение государственных полномочий по предоставлению лицам, явл. собственниками жилых помещений в многокв домах, признанных в установленном порядке аварийными и подлежащими сносу или реконструкции, дополнительных мер поддержки по обеспечению жилыми помещениями  (за счет средств ГК - Фонда содействия реформированию ЖКХ)</t>
  </si>
  <si>
    <t>Субвенции на выполнение государственных полномочий по предоставлению лицам, явл. собственниками жилых помещений в многокв домах, признанных в установленном порядке аварийными и подлежащими сносу или реконструкции, дополнительных мер поддержки по обеспечению жилыми помещениями  (за счет средств бюджетов)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</si>
  <si>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</si>
  <si>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30029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</si>
  <si>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</si>
  <si>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35082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</si>
  <si>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</si>
  <si>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35120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</si>
  <si>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</si>
  <si>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35303</t>
  </si>
  <si>
    <t>Единая субвенция бюджету городского округа</t>
  </si>
  <si>
    <t>39998</t>
  </si>
  <si>
    <t>Прочие субвенции бюджетам городских округов</t>
  </si>
  <si>
    <t>39999</t>
  </si>
  <si>
    <t xml:space="preserve">Субвенции на реализацию образовательных программ 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</si>
  <si>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</si>
  <si>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Иные межбюджетные трансферты</t>
  </si>
  <si>
    <t>40000</t>
  </si>
  <si>
    <t>Межбюджетные трансферты, передаваемые бюджетам городских округов на создание виртуальных концертных залов</t>
  </si>
  <si>
    <t>45453</t>
  </si>
  <si>
    <t>Прочие межбюджетные трансферты, передаваемые бюджетам городских округов</t>
  </si>
  <si>
    <t>49999</t>
  </si>
  <si>
    <t>Иные межбюджетные трансферты 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</si>
  <si>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 xml:space="preserve">Иные межбюджетные трансферты  на развитие территориального общественного самоуправления </t>
  </si>
  <si>
    <t>Иные межбюджетные трансферты 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</si>
  <si>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ВСЕГО ДОХОДОВ</t>
  </si>
  <si>
    <t>45454</t>
  </si>
  <si>
    <t>Межбюджетные трансферты, передаваемые бюджетам городских округов на создание модельных муниципальных библиотек</t>
  </si>
  <si>
    <t xml:space="preserve">на 2022 год </t>
  </si>
  <si>
    <t>городского округа "Котлас" по видам и подвидам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</si>
</sst>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_(* #,##0.00_);_(* \(#,##0.00\);_(* &quot;-&quot;??_);_(@_)"/>
    <numFmt numFmtId="166" formatCode="0.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1" fillId="0" borderId="0"/>
    <xf numFmtId="165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106">
    <xf numFmtId="0" fontId="0" fillId="0" borderId="0" xfId="0"/>
    <xf numFmtId="164" fontId="3" fillId="0" borderId="0" xfId="1" applyNumberFormat="1" applyFont="1" applyAlignment="1">
      <alignment horizontal="center" vertical="center" wrapText="1"/>
    </xf>
    <xf numFmtId="165" fontId="5" fillId="0" borderId="0" xfId="2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1" xfId="3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0" fontId="5" fillId="0" borderId="2" xfId="3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 wrapText="1"/>
    </xf>
    <xf numFmtId="165" fontId="5" fillId="0" borderId="0" xfId="2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164" fontId="8" fillId="0" borderId="0" xfId="1" applyNumberFormat="1" applyFont="1" applyAlignment="1">
      <alignment horizontal="center" vertical="center" wrapText="1"/>
    </xf>
    <xf numFmtId="165" fontId="7" fillId="0" borderId="0" xfId="2" applyFont="1" applyFill="1" applyAlignment="1">
      <alignment vertical="center" wrapText="1"/>
    </xf>
    <xf numFmtId="0" fontId="7" fillId="0" borderId="0" xfId="1" applyFont="1" applyAlignment="1">
      <alignment vertical="center" wrapText="1"/>
    </xf>
    <xf numFmtId="0" fontId="7" fillId="0" borderId="6" xfId="3" applyFont="1" applyBorder="1" applyAlignment="1">
      <alignment horizontal="justify" vertical="center" wrapText="1"/>
    </xf>
    <xf numFmtId="49" fontId="7" fillId="0" borderId="7" xfId="1" applyNumberFormat="1" applyFont="1" applyBorder="1" applyAlignment="1">
      <alignment vertical="center" wrapText="1"/>
    </xf>
    <xf numFmtId="49" fontId="7" fillId="0" borderId="8" xfId="1" applyNumberFormat="1" applyFont="1" applyBorder="1" applyAlignment="1">
      <alignment vertical="center" wrapText="1"/>
    </xf>
    <xf numFmtId="49" fontId="7" fillId="0" borderId="9" xfId="1" applyNumberFormat="1" applyFont="1" applyBorder="1" applyAlignment="1">
      <alignment vertical="center" wrapText="1"/>
    </xf>
    <xf numFmtId="4" fontId="7" fillId="0" borderId="10" xfId="1" applyNumberFormat="1" applyFont="1" applyBorder="1" applyAlignment="1">
      <alignment horizontal="center" vertical="center" wrapText="1"/>
    </xf>
    <xf numFmtId="165" fontId="7" fillId="0" borderId="0" xfId="2" applyFont="1" applyAlignment="1">
      <alignment vertical="center" wrapText="1"/>
    </xf>
    <xf numFmtId="2" fontId="9" fillId="0" borderId="11" xfId="3" applyNumberFormat="1" applyFont="1" applyBorder="1" applyAlignment="1">
      <alignment horizontal="left" vertical="center" wrapText="1"/>
    </xf>
    <xf numFmtId="49" fontId="9" fillId="0" borderId="11" xfId="1" applyNumberFormat="1" applyFont="1" applyBorder="1" applyAlignment="1">
      <alignment horizontal="center" vertical="center" wrapText="1"/>
    </xf>
    <xf numFmtId="49" fontId="9" fillId="0" borderId="12" xfId="1" applyNumberFormat="1" applyFont="1" applyBorder="1" applyAlignment="1">
      <alignment horizontal="center" vertical="center" wrapText="1"/>
    </xf>
    <xf numFmtId="49" fontId="9" fillId="0" borderId="13" xfId="1" applyNumberFormat="1" applyFont="1" applyBorder="1" applyAlignment="1">
      <alignment horizontal="center" vertical="center" wrapText="1"/>
    </xf>
    <xf numFmtId="4" fontId="5" fillId="0" borderId="14" xfId="1" applyNumberFormat="1" applyFont="1" applyBorder="1" applyAlignment="1">
      <alignment horizontal="center" vertical="center" wrapText="1"/>
    </xf>
    <xf numFmtId="164" fontId="8" fillId="0" borderId="0" xfId="4" applyNumberFormat="1" applyFont="1" applyAlignment="1">
      <alignment horizontal="center" vertical="center" wrapText="1"/>
    </xf>
    <xf numFmtId="0" fontId="7" fillId="0" borderId="11" xfId="3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vertical="center" wrapText="1"/>
    </xf>
    <xf numFmtId="49" fontId="7" fillId="0" borderId="12" xfId="1" applyNumberFormat="1" applyFont="1" applyBorder="1" applyAlignment="1">
      <alignment vertical="center" wrapText="1"/>
    </xf>
    <xf numFmtId="49" fontId="7" fillId="0" borderId="13" xfId="1" applyNumberFormat="1" applyFont="1" applyBorder="1" applyAlignment="1">
      <alignment vertical="center" wrapText="1"/>
    </xf>
    <xf numFmtId="4" fontId="7" fillId="0" borderId="14" xfId="1" applyNumberFormat="1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7" fillId="0" borderId="11" xfId="3" applyFont="1" applyBorder="1" applyAlignment="1">
      <alignment horizontal="justify" vertical="center" wrapText="1"/>
    </xf>
    <xf numFmtId="0" fontId="9" fillId="0" borderId="11" xfId="3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center" vertical="center" wrapText="1"/>
    </xf>
    <xf numFmtId="49" fontId="7" fillId="0" borderId="12" xfId="1" applyNumberFormat="1" applyFont="1" applyBorder="1" applyAlignment="1">
      <alignment horizontal="center" vertical="center" wrapText="1"/>
    </xf>
    <xf numFmtId="49" fontId="7" fillId="0" borderId="13" xfId="1" applyNumberFormat="1" applyFont="1" applyBorder="1" applyAlignment="1">
      <alignment horizontal="center" vertical="center" wrapText="1"/>
    </xf>
    <xf numFmtId="0" fontId="9" fillId="0" borderId="11" xfId="3" applyFont="1" applyBorder="1" applyAlignment="1">
      <alignment horizontal="justify" vertical="center" wrapText="1"/>
    </xf>
    <xf numFmtId="0" fontId="9" fillId="0" borderId="14" xfId="5" applyFont="1" applyBorder="1" applyAlignment="1">
      <alignment vertical="center" wrapText="1"/>
    </xf>
    <xf numFmtId="49" fontId="9" fillId="0" borderId="11" xfId="1" applyNumberFormat="1" applyFont="1" applyBorder="1" applyAlignment="1">
      <alignment vertical="center" wrapText="1"/>
    </xf>
    <xf numFmtId="49" fontId="9" fillId="0" borderId="12" xfId="1" applyNumberFormat="1" applyFont="1" applyBorder="1" applyAlignment="1">
      <alignment vertical="center" wrapText="1"/>
    </xf>
    <xf numFmtId="49" fontId="9" fillId="0" borderId="13" xfId="1" applyNumberFormat="1" applyFont="1" applyBorder="1" applyAlignment="1">
      <alignment vertical="center" wrapText="1"/>
    </xf>
    <xf numFmtId="164" fontId="8" fillId="0" borderId="15" xfId="1" applyNumberFormat="1" applyFont="1" applyBorder="1" applyAlignment="1">
      <alignment horizontal="center" vertical="center" wrapText="1"/>
    </xf>
    <xf numFmtId="166" fontId="8" fillId="0" borderId="0" xfId="1" applyNumberFormat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49" fontId="9" fillId="0" borderId="16" xfId="5" applyNumberFormat="1" applyFont="1" applyBorder="1" applyAlignment="1">
      <alignment horizontal="left" vertical="center" wrapText="1"/>
    </xf>
    <xf numFmtId="0" fontId="7" fillId="0" borderId="2" xfId="6" applyFont="1" applyBorder="1" applyAlignment="1">
      <alignment vertical="center" wrapText="1"/>
    </xf>
    <xf numFmtId="49" fontId="7" fillId="0" borderId="3" xfId="6" applyNumberFormat="1" applyFont="1" applyBorder="1" applyAlignment="1">
      <alignment vertical="center"/>
    </xf>
    <xf numFmtId="49" fontId="7" fillId="0" borderId="4" xfId="6" applyNumberFormat="1" applyFont="1" applyBorder="1" applyAlignment="1">
      <alignment vertical="center"/>
    </xf>
    <xf numFmtId="49" fontId="7" fillId="0" borderId="5" xfId="6" applyNumberFormat="1" applyFont="1" applyBorder="1" applyAlignment="1">
      <alignment vertical="center"/>
    </xf>
    <xf numFmtId="4" fontId="7" fillId="0" borderId="2" xfId="6" applyNumberFormat="1" applyFont="1" applyBorder="1" applyAlignment="1">
      <alignment horizontal="center" vertical="center"/>
    </xf>
    <xf numFmtId="0" fontId="9" fillId="0" borderId="20" xfId="6" applyFont="1" applyBorder="1" applyAlignment="1">
      <alignment vertical="center" wrapText="1"/>
    </xf>
    <xf numFmtId="49" fontId="9" fillId="0" borderId="7" xfId="6" applyNumberFormat="1" applyFont="1" applyBorder="1" applyAlignment="1">
      <alignment vertical="center"/>
    </xf>
    <xf numFmtId="49" fontId="9" fillId="0" borderId="8" xfId="6" applyNumberFormat="1" applyFont="1" applyBorder="1" applyAlignment="1">
      <alignment vertical="center"/>
    </xf>
    <xf numFmtId="49" fontId="9" fillId="0" borderId="9" xfId="6" applyNumberFormat="1" applyFont="1" applyBorder="1" applyAlignment="1">
      <alignment vertical="center"/>
    </xf>
    <xf numFmtId="4" fontId="5" fillId="0" borderId="9" xfId="6" applyNumberFormat="1" applyFont="1" applyBorder="1" applyAlignment="1">
      <alignment horizontal="center" vertical="center"/>
    </xf>
    <xf numFmtId="4" fontId="9" fillId="2" borderId="20" xfId="6" applyNumberFormat="1" applyFont="1" applyFill="1" applyBorder="1" applyAlignment="1">
      <alignment horizontal="left" vertical="center" wrapText="1"/>
    </xf>
    <xf numFmtId="4" fontId="5" fillId="2" borderId="20" xfId="6" applyNumberFormat="1" applyFont="1" applyFill="1" applyBorder="1" applyAlignment="1">
      <alignment horizontal="center" vertical="center"/>
    </xf>
    <xf numFmtId="4" fontId="5" fillId="2" borderId="14" xfId="6" applyNumberFormat="1" applyFont="1" applyFill="1" applyBorder="1" applyAlignment="1">
      <alignment horizontal="center" vertical="center"/>
    </xf>
    <xf numFmtId="4" fontId="9" fillId="2" borderId="14" xfId="6" applyNumberFormat="1" applyFont="1" applyFill="1" applyBorder="1" applyAlignment="1">
      <alignment horizontal="left" vertical="center" wrapText="1"/>
    </xf>
    <xf numFmtId="49" fontId="9" fillId="0" borderId="11" xfId="6" applyNumberFormat="1" applyFont="1" applyBorder="1" applyAlignment="1">
      <alignment vertical="center"/>
    </xf>
    <xf numFmtId="49" fontId="9" fillId="0" borderId="12" xfId="6" applyNumberFormat="1" applyFont="1" applyBorder="1" applyAlignment="1">
      <alignment vertical="center"/>
    </xf>
    <xf numFmtId="49" fontId="9" fillId="0" borderId="13" xfId="6" applyNumberFormat="1" applyFont="1" applyBorder="1" applyAlignment="1">
      <alignment vertical="center"/>
    </xf>
    <xf numFmtId="4" fontId="9" fillId="0" borderId="20" xfId="6" applyNumberFormat="1" applyFont="1" applyBorder="1" applyAlignment="1">
      <alignment vertical="center" wrapText="1"/>
    </xf>
    <xf numFmtId="164" fontId="3" fillId="0" borderId="0" xfId="6" applyNumberFormat="1" applyFont="1" applyAlignment="1">
      <alignment horizontal="center" vertical="center"/>
    </xf>
    <xf numFmtId="4" fontId="9" fillId="2" borderId="14" xfId="6" applyNumberFormat="1" applyFont="1" applyFill="1" applyBorder="1" applyAlignment="1">
      <alignment horizontal="left" vertical="center" wrapText="1" indent="2"/>
    </xf>
    <xf numFmtId="4" fontId="9" fillId="0" borderId="14" xfId="6" applyNumberFormat="1" applyFont="1" applyBorder="1" applyAlignment="1">
      <alignment horizontal="left" vertical="center" wrapText="1" indent="2"/>
    </xf>
    <xf numFmtId="0" fontId="7" fillId="2" borderId="2" xfId="6" applyFont="1" applyFill="1" applyBorder="1" applyAlignment="1">
      <alignment vertical="center" wrapText="1"/>
    </xf>
    <xf numFmtId="4" fontId="7" fillId="2" borderId="2" xfId="6" applyNumberFormat="1" applyFont="1" applyFill="1" applyBorder="1" applyAlignment="1">
      <alignment horizontal="center" vertical="center"/>
    </xf>
    <xf numFmtId="4" fontId="9" fillId="2" borderId="20" xfId="6" applyNumberFormat="1" applyFont="1" applyFill="1" applyBorder="1" applyAlignment="1">
      <alignment vertical="center" wrapText="1"/>
    </xf>
    <xf numFmtId="49" fontId="9" fillId="2" borderId="11" xfId="6" applyNumberFormat="1" applyFont="1" applyFill="1" applyBorder="1" applyAlignment="1">
      <alignment vertical="center"/>
    </xf>
    <xf numFmtId="49" fontId="9" fillId="2" borderId="12" xfId="6" applyNumberFormat="1" applyFont="1" applyFill="1" applyBorder="1" applyAlignment="1">
      <alignment vertical="center"/>
    </xf>
    <xf numFmtId="49" fontId="9" fillId="2" borderId="13" xfId="6" applyNumberFormat="1" applyFont="1" applyFill="1" applyBorder="1" applyAlignment="1">
      <alignment vertical="center"/>
    </xf>
    <xf numFmtId="4" fontId="9" fillId="0" borderId="14" xfId="6" applyNumberFormat="1" applyFont="1" applyBorder="1" applyAlignment="1">
      <alignment horizontal="left" vertical="center" wrapText="1"/>
    </xf>
    <xf numFmtId="4" fontId="9" fillId="2" borderId="20" xfId="6" applyNumberFormat="1" applyFont="1" applyFill="1" applyBorder="1" applyAlignment="1">
      <alignment horizontal="left" vertical="center" wrapText="1" indent="2"/>
    </xf>
    <xf numFmtId="49" fontId="9" fillId="0" borderId="15" xfId="6" applyNumberFormat="1" applyFont="1" applyBorder="1" applyAlignment="1">
      <alignment vertical="center"/>
    </xf>
    <xf numFmtId="4" fontId="9" fillId="0" borderId="20" xfId="6" applyNumberFormat="1" applyFont="1" applyBorder="1" applyAlignment="1">
      <alignment horizontal="left" vertical="center" wrapText="1" indent="2"/>
    </xf>
    <xf numFmtId="4" fontId="9" fillId="2" borderId="16" xfId="6" applyNumberFormat="1" applyFont="1" applyFill="1" applyBorder="1" applyAlignment="1">
      <alignment horizontal="left" vertical="center" wrapText="1" indent="2"/>
    </xf>
    <xf numFmtId="0" fontId="5" fillId="0" borderId="0" xfId="3" applyFont="1" applyAlignment="1">
      <alignment vertical="center" wrapText="1"/>
    </xf>
    <xf numFmtId="49" fontId="9" fillId="0" borderId="0" xfId="1" applyNumberFormat="1" applyFont="1" applyAlignment="1">
      <alignment vertical="center" wrapText="1"/>
    </xf>
    <xf numFmtId="49" fontId="5" fillId="0" borderId="0" xfId="1" applyNumberFormat="1" applyFont="1" applyAlignment="1">
      <alignment vertical="center" wrapText="1"/>
    </xf>
    <xf numFmtId="164" fontId="5" fillId="0" borderId="0" xfId="1" applyNumberFormat="1" applyFont="1" applyAlignment="1">
      <alignment horizontal="center" vertical="center" wrapText="1"/>
    </xf>
    <xf numFmtId="0" fontId="7" fillId="3" borderId="3" xfId="3" applyFont="1" applyFill="1" applyBorder="1" applyAlignment="1">
      <alignment horizontal="justify" vertical="center" wrapText="1"/>
    </xf>
    <xf numFmtId="49" fontId="7" fillId="3" borderId="3" xfId="1" applyNumberFormat="1" applyFont="1" applyFill="1" applyBorder="1" applyAlignment="1">
      <alignment vertical="center" wrapText="1"/>
    </xf>
    <xf numFmtId="49" fontId="7" fillId="3" borderId="4" xfId="1" applyNumberFormat="1" applyFont="1" applyFill="1" applyBorder="1" applyAlignment="1">
      <alignment vertical="center" wrapText="1"/>
    </xf>
    <xf numFmtId="49" fontId="7" fillId="3" borderId="5" xfId="1" applyNumberFormat="1" applyFont="1" applyFill="1" applyBorder="1" applyAlignment="1">
      <alignment vertical="center" wrapText="1"/>
    </xf>
    <xf numFmtId="4" fontId="7" fillId="3" borderId="2" xfId="1" applyNumberFormat="1" applyFont="1" applyFill="1" applyBorder="1" applyAlignment="1">
      <alignment horizontal="center" vertical="center" wrapText="1"/>
    </xf>
    <xf numFmtId="0" fontId="7" fillId="0" borderId="17" xfId="6" applyFont="1" applyFill="1" applyBorder="1" applyAlignment="1">
      <alignment vertical="center" wrapText="1"/>
    </xf>
    <xf numFmtId="49" fontId="7" fillId="0" borderId="18" xfId="6" applyNumberFormat="1" applyFont="1" applyFill="1" applyBorder="1" applyAlignment="1">
      <alignment vertical="center"/>
    </xf>
    <xf numFmtId="49" fontId="7" fillId="0" borderId="1" xfId="6" applyNumberFormat="1" applyFont="1" applyFill="1" applyBorder="1" applyAlignment="1">
      <alignment vertical="center"/>
    </xf>
    <xf numFmtId="49" fontId="7" fillId="0" borderId="19" xfId="6" applyNumberFormat="1" applyFont="1" applyFill="1" applyBorder="1" applyAlignment="1">
      <alignment vertical="center"/>
    </xf>
    <xf numFmtId="4" fontId="7" fillId="0" borderId="17" xfId="6" applyNumberFormat="1" applyFont="1" applyFill="1" applyBorder="1" applyAlignment="1">
      <alignment horizontal="center" vertical="center"/>
    </xf>
    <xf numFmtId="0" fontId="7" fillId="3" borderId="2" xfId="3" applyFont="1" applyFill="1" applyBorder="1" applyAlignment="1">
      <alignment vertical="center" wrapText="1"/>
    </xf>
    <xf numFmtId="49" fontId="6" fillId="3" borderId="3" xfId="1" applyNumberFormat="1" applyFont="1" applyFill="1" applyBorder="1" applyAlignment="1">
      <alignment vertical="center" wrapText="1"/>
    </xf>
    <xf numFmtId="49" fontId="2" fillId="3" borderId="4" xfId="1" applyNumberFormat="1" applyFont="1" applyFill="1" applyBorder="1" applyAlignment="1">
      <alignment vertical="center" wrapText="1"/>
    </xf>
    <xf numFmtId="49" fontId="2" fillId="3" borderId="5" xfId="1" applyNumberFormat="1" applyFont="1" applyFill="1" applyBorder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49" fontId="5" fillId="0" borderId="3" xfId="1" applyNumberFormat="1" applyFont="1" applyBorder="1" applyAlignment="1">
      <alignment horizontal="center" vertical="center" wrapText="1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</cellXfs>
  <cellStyles count="7">
    <cellStyle name="Обычный" xfId="0" builtinId="0"/>
    <cellStyle name="Обычный 2 3" xfId="5" xr:uid="{312A0094-649F-4951-8DAA-CCAC8987D2F2}"/>
    <cellStyle name="Обычный 3" xfId="3" xr:uid="{D5B0DD7E-BE08-46C1-AB05-D466F5085624}"/>
    <cellStyle name="Обычный_4 - Расчеты по прогнозу 2013-2015" xfId="1" xr:uid="{836B4D4E-02AE-43DD-B44E-FC1F8A4AA0CA}"/>
    <cellStyle name="Обычный_Безвозмездные поступления 2016" xfId="6" xr:uid="{292E087B-A465-4530-836C-001E9EDC411F}"/>
    <cellStyle name="Процентный 2" xfId="4" xr:uid="{81AE4000-C846-4F90-8B77-62C221D6EB30}"/>
    <cellStyle name="Финансовый 2" xfId="2" xr:uid="{90BEC98B-7F2B-4BFF-BB05-87214FF69B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89646</xdr:colOff>
      <xdr:row>0</xdr:row>
      <xdr:rowOff>44823</xdr:rowOff>
    </xdr:from>
    <xdr:to>
      <xdr:col>8</xdr:col>
      <xdr:colOff>1258420</xdr:colOff>
      <xdr:row>6</xdr:row>
      <xdr:rowOff>44264</xdr:rowOff>
    </xdr:to>
    <xdr:sp macro="" textlink="">
      <xdr:nvSpPr>
        <xdr:cNvPr id="3" name="Rectangle 3">
          <a:extLst>
            <a:ext uri="{FF2B5EF4-FFF2-40B4-BE49-F238E27FC236}">
              <a16:creationId xmlns:a16="http://schemas.microsoft.com/office/drawing/2014/main" id="{4B5E0E12-5F93-46C7-AE37-4A916089EA40}"/>
            </a:ext>
          </a:extLst>
        </xdr:cNvPr>
        <xdr:cNvSpPr>
          <a:spLocks noChangeArrowheads="1"/>
        </xdr:cNvSpPr>
      </xdr:nvSpPr>
      <xdr:spPr bwMode="auto">
        <a:xfrm>
          <a:off x="3597087" y="44823"/>
          <a:ext cx="3006539" cy="1209676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1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 решению  Собрания депутатов </a:t>
          </a:r>
        </a:p>
        <a:p>
          <a:pPr algn="l" rtl="0">
            <a:defRPr sz="1000"/>
          </a:pPr>
          <a:r>
            <a:rPr lang="ru-RU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городского округа "Котлас"</a:t>
          </a:r>
        </a:p>
        <a:p>
          <a:pPr rtl="0"/>
          <a:r>
            <a:rPr lang="ru-RU" sz="1100" b="0" i="0" baseline="0">
              <a:latin typeface="Times New Roman" pitchFamily="18" charset="0"/>
              <a:ea typeface="+mn-ea"/>
              <a:cs typeface="Times New Roman" pitchFamily="18" charset="0"/>
            </a:rPr>
            <a:t>от  "16" декабря 2021 года  № 197-н</a:t>
          </a:r>
          <a:endParaRPr lang="ru-RU" sz="1000">
            <a:latin typeface="Times New Roman" pitchFamily="18" charset="0"/>
            <a:cs typeface="Times New Roman" pitchFamily="18" charset="0"/>
          </a:endParaRPr>
        </a:p>
        <a:p>
          <a:pPr rtl="0"/>
          <a:r>
            <a:rPr lang="ru-RU" sz="1100" b="0" i="0" baseline="0">
              <a:latin typeface="Times New Roman" pitchFamily="18" charset="0"/>
              <a:ea typeface="+mn-ea"/>
              <a:cs typeface="Times New Roman" pitchFamily="18" charset="0"/>
            </a:rPr>
            <a:t>"О бюджете городского округа "Котлас" на 2022 год и на плановый период 2023 и 2024 годов"</a:t>
          </a:r>
        </a:p>
        <a:p>
          <a:pPr rtl="0"/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platina\&#1076;&#1086;&#1093;&#1086;&#1076;&#1099;\Documents%20and%20Settings\Zaplatina\&#1052;&#1086;&#1080;%20&#1076;&#1086;&#1082;&#1091;&#1084;&#1077;&#1085;&#1090;&#1099;\&#1044;&#1054;&#1061;&#1054;&#1044;&#1067;\&#1044;&#1054;&#1061;&#1054;&#1044;&#1067;%202014\&#1055;&#1056;&#1054;&#1043;&#1053;&#1054;&#1047;%202015\&#1056;&#1072;&#1089;&#1095;&#1077;&#1090;&#1099;\Documents%20and%20Settings\Zaplatina\&#1052;&#1086;&#1080;%20&#1076;&#1086;&#1082;&#1091;&#1084;&#1077;&#1085;&#1090;&#1099;\&#1044;&#1054;&#1061;&#1054;&#1044;&#1067;\&#1044;&#1054;&#1061;&#1054;&#1044;&#1067;%202013\&#1054;&#1046;&#1048;&#1044;&#1040;&#1045;&#1052;&#1054;&#1045;\&#1053;&#1072;&#1083;&#1086;&#1075;&#1086;&#1087;&#1083;&#1072;&#1090;&#1077;&#1083;&#1100;&#1097;&#1080;&#1082;&#1080;%20&#1045;&#1053;&#1042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НВД"/>
      <sheetName val="патент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F91200-F5D4-40F4-8952-935FEC1B7B95}">
  <sheetPr>
    <tabColor rgb="FFFFFF00"/>
    <pageSetUpPr fitToPage="1"/>
  </sheetPr>
  <dimension ref="A1:Q159"/>
  <sheetViews>
    <sheetView tabSelected="1" zoomScale="92" zoomScaleNormal="92" zoomScaleSheetLayoutView="85" workbookViewId="0">
      <selection activeCell="L8" sqref="L8"/>
    </sheetView>
  </sheetViews>
  <sheetFormatPr defaultRowHeight="12.75" x14ac:dyDescent="0.25"/>
  <cols>
    <col min="1" max="1" width="52.5703125" style="84" customWidth="1"/>
    <col min="2" max="2" width="4.42578125" style="85" customWidth="1"/>
    <col min="3" max="3" width="2" style="86" customWidth="1"/>
    <col min="4" max="4" width="3" style="86" customWidth="1"/>
    <col min="5" max="5" width="6" style="86" customWidth="1"/>
    <col min="6" max="6" width="3" style="86" customWidth="1"/>
    <col min="7" max="7" width="5" style="86" customWidth="1"/>
    <col min="8" max="8" width="4" style="86" customWidth="1"/>
    <col min="9" max="9" width="19.7109375" style="87" customWidth="1"/>
    <col min="10" max="12" width="8.7109375" style="1" customWidth="1"/>
    <col min="13" max="16" width="16.5703125" style="2" customWidth="1"/>
    <col min="17" max="254" width="9.140625" style="3"/>
    <col min="255" max="255" width="52.5703125" style="3" customWidth="1"/>
    <col min="256" max="256" width="4.42578125" style="3" customWidth="1"/>
    <col min="257" max="257" width="2" style="3" customWidth="1"/>
    <col min="258" max="258" width="3" style="3" customWidth="1"/>
    <col min="259" max="259" width="6" style="3" customWidth="1"/>
    <col min="260" max="260" width="3" style="3" customWidth="1"/>
    <col min="261" max="261" width="5" style="3" customWidth="1"/>
    <col min="262" max="262" width="4" style="3" customWidth="1"/>
    <col min="263" max="265" width="19.7109375" style="3" customWidth="1"/>
    <col min="266" max="268" width="8.7109375" style="3" customWidth="1"/>
    <col min="269" max="272" width="16.5703125" style="3" customWidth="1"/>
    <col min="273" max="510" width="9.140625" style="3"/>
    <col min="511" max="511" width="52.5703125" style="3" customWidth="1"/>
    <col min="512" max="512" width="4.42578125" style="3" customWidth="1"/>
    <col min="513" max="513" width="2" style="3" customWidth="1"/>
    <col min="514" max="514" width="3" style="3" customWidth="1"/>
    <col min="515" max="515" width="6" style="3" customWidth="1"/>
    <col min="516" max="516" width="3" style="3" customWidth="1"/>
    <col min="517" max="517" width="5" style="3" customWidth="1"/>
    <col min="518" max="518" width="4" style="3" customWidth="1"/>
    <col min="519" max="521" width="19.7109375" style="3" customWidth="1"/>
    <col min="522" max="524" width="8.7109375" style="3" customWidth="1"/>
    <col min="525" max="528" width="16.5703125" style="3" customWidth="1"/>
    <col min="529" max="766" width="9.140625" style="3"/>
    <col min="767" max="767" width="52.5703125" style="3" customWidth="1"/>
    <col min="768" max="768" width="4.42578125" style="3" customWidth="1"/>
    <col min="769" max="769" width="2" style="3" customWidth="1"/>
    <col min="770" max="770" width="3" style="3" customWidth="1"/>
    <col min="771" max="771" width="6" style="3" customWidth="1"/>
    <col min="772" max="772" width="3" style="3" customWidth="1"/>
    <col min="773" max="773" width="5" style="3" customWidth="1"/>
    <col min="774" max="774" width="4" style="3" customWidth="1"/>
    <col min="775" max="777" width="19.7109375" style="3" customWidth="1"/>
    <col min="778" max="780" width="8.7109375" style="3" customWidth="1"/>
    <col min="781" max="784" width="16.5703125" style="3" customWidth="1"/>
    <col min="785" max="1022" width="9.140625" style="3"/>
    <col min="1023" max="1023" width="52.5703125" style="3" customWidth="1"/>
    <col min="1024" max="1024" width="4.42578125" style="3" customWidth="1"/>
    <col min="1025" max="1025" width="2" style="3" customWidth="1"/>
    <col min="1026" max="1026" width="3" style="3" customWidth="1"/>
    <col min="1027" max="1027" width="6" style="3" customWidth="1"/>
    <col min="1028" max="1028" width="3" style="3" customWidth="1"/>
    <col min="1029" max="1029" width="5" style="3" customWidth="1"/>
    <col min="1030" max="1030" width="4" style="3" customWidth="1"/>
    <col min="1031" max="1033" width="19.7109375" style="3" customWidth="1"/>
    <col min="1034" max="1036" width="8.7109375" style="3" customWidth="1"/>
    <col min="1037" max="1040" width="16.5703125" style="3" customWidth="1"/>
    <col min="1041" max="1278" width="9.140625" style="3"/>
    <col min="1279" max="1279" width="52.5703125" style="3" customWidth="1"/>
    <col min="1280" max="1280" width="4.42578125" style="3" customWidth="1"/>
    <col min="1281" max="1281" width="2" style="3" customWidth="1"/>
    <col min="1282" max="1282" width="3" style="3" customWidth="1"/>
    <col min="1283" max="1283" width="6" style="3" customWidth="1"/>
    <col min="1284" max="1284" width="3" style="3" customWidth="1"/>
    <col min="1285" max="1285" width="5" style="3" customWidth="1"/>
    <col min="1286" max="1286" width="4" style="3" customWidth="1"/>
    <col min="1287" max="1289" width="19.7109375" style="3" customWidth="1"/>
    <col min="1290" max="1292" width="8.7109375" style="3" customWidth="1"/>
    <col min="1293" max="1296" width="16.5703125" style="3" customWidth="1"/>
    <col min="1297" max="1534" width="9.140625" style="3"/>
    <col min="1535" max="1535" width="52.5703125" style="3" customWidth="1"/>
    <col min="1536" max="1536" width="4.42578125" style="3" customWidth="1"/>
    <col min="1537" max="1537" width="2" style="3" customWidth="1"/>
    <col min="1538" max="1538" width="3" style="3" customWidth="1"/>
    <col min="1539" max="1539" width="6" style="3" customWidth="1"/>
    <col min="1540" max="1540" width="3" style="3" customWidth="1"/>
    <col min="1541" max="1541" width="5" style="3" customWidth="1"/>
    <col min="1542" max="1542" width="4" style="3" customWidth="1"/>
    <col min="1543" max="1545" width="19.7109375" style="3" customWidth="1"/>
    <col min="1546" max="1548" width="8.7109375" style="3" customWidth="1"/>
    <col min="1549" max="1552" width="16.5703125" style="3" customWidth="1"/>
    <col min="1553" max="1790" width="9.140625" style="3"/>
    <col min="1791" max="1791" width="52.5703125" style="3" customWidth="1"/>
    <col min="1792" max="1792" width="4.42578125" style="3" customWidth="1"/>
    <col min="1793" max="1793" width="2" style="3" customWidth="1"/>
    <col min="1794" max="1794" width="3" style="3" customWidth="1"/>
    <col min="1795" max="1795" width="6" style="3" customWidth="1"/>
    <col min="1796" max="1796" width="3" style="3" customWidth="1"/>
    <col min="1797" max="1797" width="5" style="3" customWidth="1"/>
    <col min="1798" max="1798" width="4" style="3" customWidth="1"/>
    <col min="1799" max="1801" width="19.7109375" style="3" customWidth="1"/>
    <col min="1802" max="1804" width="8.7109375" style="3" customWidth="1"/>
    <col min="1805" max="1808" width="16.5703125" style="3" customWidth="1"/>
    <col min="1809" max="2046" width="9.140625" style="3"/>
    <col min="2047" max="2047" width="52.5703125" style="3" customWidth="1"/>
    <col min="2048" max="2048" width="4.42578125" style="3" customWidth="1"/>
    <col min="2049" max="2049" width="2" style="3" customWidth="1"/>
    <col min="2050" max="2050" width="3" style="3" customWidth="1"/>
    <col min="2051" max="2051" width="6" style="3" customWidth="1"/>
    <col min="2052" max="2052" width="3" style="3" customWidth="1"/>
    <col min="2053" max="2053" width="5" style="3" customWidth="1"/>
    <col min="2054" max="2054" width="4" style="3" customWidth="1"/>
    <col min="2055" max="2057" width="19.7109375" style="3" customWidth="1"/>
    <col min="2058" max="2060" width="8.7109375" style="3" customWidth="1"/>
    <col min="2061" max="2064" width="16.5703125" style="3" customWidth="1"/>
    <col min="2065" max="2302" width="9.140625" style="3"/>
    <col min="2303" max="2303" width="52.5703125" style="3" customWidth="1"/>
    <col min="2304" max="2304" width="4.42578125" style="3" customWidth="1"/>
    <col min="2305" max="2305" width="2" style="3" customWidth="1"/>
    <col min="2306" max="2306" width="3" style="3" customWidth="1"/>
    <col min="2307" max="2307" width="6" style="3" customWidth="1"/>
    <col min="2308" max="2308" width="3" style="3" customWidth="1"/>
    <col min="2309" max="2309" width="5" style="3" customWidth="1"/>
    <col min="2310" max="2310" width="4" style="3" customWidth="1"/>
    <col min="2311" max="2313" width="19.7109375" style="3" customWidth="1"/>
    <col min="2314" max="2316" width="8.7109375" style="3" customWidth="1"/>
    <col min="2317" max="2320" width="16.5703125" style="3" customWidth="1"/>
    <col min="2321" max="2558" width="9.140625" style="3"/>
    <col min="2559" max="2559" width="52.5703125" style="3" customWidth="1"/>
    <col min="2560" max="2560" width="4.42578125" style="3" customWidth="1"/>
    <col min="2561" max="2561" width="2" style="3" customWidth="1"/>
    <col min="2562" max="2562" width="3" style="3" customWidth="1"/>
    <col min="2563" max="2563" width="6" style="3" customWidth="1"/>
    <col min="2564" max="2564" width="3" style="3" customWidth="1"/>
    <col min="2565" max="2565" width="5" style="3" customWidth="1"/>
    <col min="2566" max="2566" width="4" style="3" customWidth="1"/>
    <col min="2567" max="2569" width="19.7109375" style="3" customWidth="1"/>
    <col min="2570" max="2572" width="8.7109375" style="3" customWidth="1"/>
    <col min="2573" max="2576" width="16.5703125" style="3" customWidth="1"/>
    <col min="2577" max="2814" width="9.140625" style="3"/>
    <col min="2815" max="2815" width="52.5703125" style="3" customWidth="1"/>
    <col min="2816" max="2816" width="4.42578125" style="3" customWidth="1"/>
    <col min="2817" max="2817" width="2" style="3" customWidth="1"/>
    <col min="2818" max="2818" width="3" style="3" customWidth="1"/>
    <col min="2819" max="2819" width="6" style="3" customWidth="1"/>
    <col min="2820" max="2820" width="3" style="3" customWidth="1"/>
    <col min="2821" max="2821" width="5" style="3" customWidth="1"/>
    <col min="2822" max="2822" width="4" style="3" customWidth="1"/>
    <col min="2823" max="2825" width="19.7109375" style="3" customWidth="1"/>
    <col min="2826" max="2828" width="8.7109375" style="3" customWidth="1"/>
    <col min="2829" max="2832" width="16.5703125" style="3" customWidth="1"/>
    <col min="2833" max="3070" width="9.140625" style="3"/>
    <col min="3071" max="3071" width="52.5703125" style="3" customWidth="1"/>
    <col min="3072" max="3072" width="4.42578125" style="3" customWidth="1"/>
    <col min="3073" max="3073" width="2" style="3" customWidth="1"/>
    <col min="3074" max="3074" width="3" style="3" customWidth="1"/>
    <col min="3075" max="3075" width="6" style="3" customWidth="1"/>
    <col min="3076" max="3076" width="3" style="3" customWidth="1"/>
    <col min="3077" max="3077" width="5" style="3" customWidth="1"/>
    <col min="3078" max="3078" width="4" style="3" customWidth="1"/>
    <col min="3079" max="3081" width="19.7109375" style="3" customWidth="1"/>
    <col min="3082" max="3084" width="8.7109375" style="3" customWidth="1"/>
    <col min="3085" max="3088" width="16.5703125" style="3" customWidth="1"/>
    <col min="3089" max="3326" width="9.140625" style="3"/>
    <col min="3327" max="3327" width="52.5703125" style="3" customWidth="1"/>
    <col min="3328" max="3328" width="4.42578125" style="3" customWidth="1"/>
    <col min="3329" max="3329" width="2" style="3" customWidth="1"/>
    <col min="3330" max="3330" width="3" style="3" customWidth="1"/>
    <col min="3331" max="3331" width="6" style="3" customWidth="1"/>
    <col min="3332" max="3332" width="3" style="3" customWidth="1"/>
    <col min="3333" max="3333" width="5" style="3" customWidth="1"/>
    <col min="3334" max="3334" width="4" style="3" customWidth="1"/>
    <col min="3335" max="3337" width="19.7109375" style="3" customWidth="1"/>
    <col min="3338" max="3340" width="8.7109375" style="3" customWidth="1"/>
    <col min="3341" max="3344" width="16.5703125" style="3" customWidth="1"/>
    <col min="3345" max="3582" width="9.140625" style="3"/>
    <col min="3583" max="3583" width="52.5703125" style="3" customWidth="1"/>
    <col min="3584" max="3584" width="4.42578125" style="3" customWidth="1"/>
    <col min="3585" max="3585" width="2" style="3" customWidth="1"/>
    <col min="3586" max="3586" width="3" style="3" customWidth="1"/>
    <col min="3587" max="3587" width="6" style="3" customWidth="1"/>
    <col min="3588" max="3588" width="3" style="3" customWidth="1"/>
    <col min="3589" max="3589" width="5" style="3" customWidth="1"/>
    <col min="3590" max="3590" width="4" style="3" customWidth="1"/>
    <col min="3591" max="3593" width="19.7109375" style="3" customWidth="1"/>
    <col min="3594" max="3596" width="8.7109375" style="3" customWidth="1"/>
    <col min="3597" max="3600" width="16.5703125" style="3" customWidth="1"/>
    <col min="3601" max="3838" width="9.140625" style="3"/>
    <col min="3839" max="3839" width="52.5703125" style="3" customWidth="1"/>
    <col min="3840" max="3840" width="4.42578125" style="3" customWidth="1"/>
    <col min="3841" max="3841" width="2" style="3" customWidth="1"/>
    <col min="3842" max="3842" width="3" style="3" customWidth="1"/>
    <col min="3843" max="3843" width="6" style="3" customWidth="1"/>
    <col min="3844" max="3844" width="3" style="3" customWidth="1"/>
    <col min="3845" max="3845" width="5" style="3" customWidth="1"/>
    <col min="3846" max="3846" width="4" style="3" customWidth="1"/>
    <col min="3847" max="3849" width="19.7109375" style="3" customWidth="1"/>
    <col min="3850" max="3852" width="8.7109375" style="3" customWidth="1"/>
    <col min="3853" max="3856" width="16.5703125" style="3" customWidth="1"/>
    <col min="3857" max="4094" width="9.140625" style="3"/>
    <col min="4095" max="4095" width="52.5703125" style="3" customWidth="1"/>
    <col min="4096" max="4096" width="4.42578125" style="3" customWidth="1"/>
    <col min="4097" max="4097" width="2" style="3" customWidth="1"/>
    <col min="4098" max="4098" width="3" style="3" customWidth="1"/>
    <col min="4099" max="4099" width="6" style="3" customWidth="1"/>
    <col min="4100" max="4100" width="3" style="3" customWidth="1"/>
    <col min="4101" max="4101" width="5" style="3" customWidth="1"/>
    <col min="4102" max="4102" width="4" style="3" customWidth="1"/>
    <col min="4103" max="4105" width="19.7109375" style="3" customWidth="1"/>
    <col min="4106" max="4108" width="8.7109375" style="3" customWidth="1"/>
    <col min="4109" max="4112" width="16.5703125" style="3" customWidth="1"/>
    <col min="4113" max="4350" width="9.140625" style="3"/>
    <col min="4351" max="4351" width="52.5703125" style="3" customWidth="1"/>
    <col min="4352" max="4352" width="4.42578125" style="3" customWidth="1"/>
    <col min="4353" max="4353" width="2" style="3" customWidth="1"/>
    <col min="4354" max="4354" width="3" style="3" customWidth="1"/>
    <col min="4355" max="4355" width="6" style="3" customWidth="1"/>
    <col min="4356" max="4356" width="3" style="3" customWidth="1"/>
    <col min="4357" max="4357" width="5" style="3" customWidth="1"/>
    <col min="4358" max="4358" width="4" style="3" customWidth="1"/>
    <col min="4359" max="4361" width="19.7109375" style="3" customWidth="1"/>
    <col min="4362" max="4364" width="8.7109375" style="3" customWidth="1"/>
    <col min="4365" max="4368" width="16.5703125" style="3" customWidth="1"/>
    <col min="4369" max="4606" width="9.140625" style="3"/>
    <col min="4607" max="4607" width="52.5703125" style="3" customWidth="1"/>
    <col min="4608" max="4608" width="4.42578125" style="3" customWidth="1"/>
    <col min="4609" max="4609" width="2" style="3" customWidth="1"/>
    <col min="4610" max="4610" width="3" style="3" customWidth="1"/>
    <col min="4611" max="4611" width="6" style="3" customWidth="1"/>
    <col min="4612" max="4612" width="3" style="3" customWidth="1"/>
    <col min="4613" max="4613" width="5" style="3" customWidth="1"/>
    <col min="4614" max="4614" width="4" style="3" customWidth="1"/>
    <col min="4615" max="4617" width="19.7109375" style="3" customWidth="1"/>
    <col min="4618" max="4620" width="8.7109375" style="3" customWidth="1"/>
    <col min="4621" max="4624" width="16.5703125" style="3" customWidth="1"/>
    <col min="4625" max="4862" width="9.140625" style="3"/>
    <col min="4863" max="4863" width="52.5703125" style="3" customWidth="1"/>
    <col min="4864" max="4864" width="4.42578125" style="3" customWidth="1"/>
    <col min="4865" max="4865" width="2" style="3" customWidth="1"/>
    <col min="4866" max="4866" width="3" style="3" customWidth="1"/>
    <col min="4867" max="4867" width="6" style="3" customWidth="1"/>
    <col min="4868" max="4868" width="3" style="3" customWidth="1"/>
    <col min="4869" max="4869" width="5" style="3" customWidth="1"/>
    <col min="4870" max="4870" width="4" style="3" customWidth="1"/>
    <col min="4871" max="4873" width="19.7109375" style="3" customWidth="1"/>
    <col min="4874" max="4876" width="8.7109375" style="3" customWidth="1"/>
    <col min="4877" max="4880" width="16.5703125" style="3" customWidth="1"/>
    <col min="4881" max="5118" width="9.140625" style="3"/>
    <col min="5119" max="5119" width="52.5703125" style="3" customWidth="1"/>
    <col min="5120" max="5120" width="4.42578125" style="3" customWidth="1"/>
    <col min="5121" max="5121" width="2" style="3" customWidth="1"/>
    <col min="5122" max="5122" width="3" style="3" customWidth="1"/>
    <col min="5123" max="5123" width="6" style="3" customWidth="1"/>
    <col min="5124" max="5124" width="3" style="3" customWidth="1"/>
    <col min="5125" max="5125" width="5" style="3" customWidth="1"/>
    <col min="5126" max="5126" width="4" style="3" customWidth="1"/>
    <col min="5127" max="5129" width="19.7109375" style="3" customWidth="1"/>
    <col min="5130" max="5132" width="8.7109375" style="3" customWidth="1"/>
    <col min="5133" max="5136" width="16.5703125" style="3" customWidth="1"/>
    <col min="5137" max="5374" width="9.140625" style="3"/>
    <col min="5375" max="5375" width="52.5703125" style="3" customWidth="1"/>
    <col min="5376" max="5376" width="4.42578125" style="3" customWidth="1"/>
    <col min="5377" max="5377" width="2" style="3" customWidth="1"/>
    <col min="5378" max="5378" width="3" style="3" customWidth="1"/>
    <col min="5379" max="5379" width="6" style="3" customWidth="1"/>
    <col min="5380" max="5380" width="3" style="3" customWidth="1"/>
    <col min="5381" max="5381" width="5" style="3" customWidth="1"/>
    <col min="5382" max="5382" width="4" style="3" customWidth="1"/>
    <col min="5383" max="5385" width="19.7109375" style="3" customWidth="1"/>
    <col min="5386" max="5388" width="8.7109375" style="3" customWidth="1"/>
    <col min="5389" max="5392" width="16.5703125" style="3" customWidth="1"/>
    <col min="5393" max="5630" width="9.140625" style="3"/>
    <col min="5631" max="5631" width="52.5703125" style="3" customWidth="1"/>
    <col min="5632" max="5632" width="4.42578125" style="3" customWidth="1"/>
    <col min="5633" max="5633" width="2" style="3" customWidth="1"/>
    <col min="5634" max="5634" width="3" style="3" customWidth="1"/>
    <col min="5635" max="5635" width="6" style="3" customWidth="1"/>
    <col min="5636" max="5636" width="3" style="3" customWidth="1"/>
    <col min="5637" max="5637" width="5" style="3" customWidth="1"/>
    <col min="5638" max="5638" width="4" style="3" customWidth="1"/>
    <col min="5639" max="5641" width="19.7109375" style="3" customWidth="1"/>
    <col min="5642" max="5644" width="8.7109375" style="3" customWidth="1"/>
    <col min="5645" max="5648" width="16.5703125" style="3" customWidth="1"/>
    <col min="5649" max="5886" width="9.140625" style="3"/>
    <col min="5887" max="5887" width="52.5703125" style="3" customWidth="1"/>
    <col min="5888" max="5888" width="4.42578125" style="3" customWidth="1"/>
    <col min="5889" max="5889" width="2" style="3" customWidth="1"/>
    <col min="5890" max="5890" width="3" style="3" customWidth="1"/>
    <col min="5891" max="5891" width="6" style="3" customWidth="1"/>
    <col min="5892" max="5892" width="3" style="3" customWidth="1"/>
    <col min="5893" max="5893" width="5" style="3" customWidth="1"/>
    <col min="5894" max="5894" width="4" style="3" customWidth="1"/>
    <col min="5895" max="5897" width="19.7109375" style="3" customWidth="1"/>
    <col min="5898" max="5900" width="8.7109375" style="3" customWidth="1"/>
    <col min="5901" max="5904" width="16.5703125" style="3" customWidth="1"/>
    <col min="5905" max="6142" width="9.140625" style="3"/>
    <col min="6143" max="6143" width="52.5703125" style="3" customWidth="1"/>
    <col min="6144" max="6144" width="4.42578125" style="3" customWidth="1"/>
    <col min="6145" max="6145" width="2" style="3" customWidth="1"/>
    <col min="6146" max="6146" width="3" style="3" customWidth="1"/>
    <col min="6147" max="6147" width="6" style="3" customWidth="1"/>
    <col min="6148" max="6148" width="3" style="3" customWidth="1"/>
    <col min="6149" max="6149" width="5" style="3" customWidth="1"/>
    <col min="6150" max="6150" width="4" style="3" customWidth="1"/>
    <col min="6151" max="6153" width="19.7109375" style="3" customWidth="1"/>
    <col min="6154" max="6156" width="8.7109375" style="3" customWidth="1"/>
    <col min="6157" max="6160" width="16.5703125" style="3" customWidth="1"/>
    <col min="6161" max="6398" width="9.140625" style="3"/>
    <col min="6399" max="6399" width="52.5703125" style="3" customWidth="1"/>
    <col min="6400" max="6400" width="4.42578125" style="3" customWidth="1"/>
    <col min="6401" max="6401" width="2" style="3" customWidth="1"/>
    <col min="6402" max="6402" width="3" style="3" customWidth="1"/>
    <col min="6403" max="6403" width="6" style="3" customWidth="1"/>
    <col min="6404" max="6404" width="3" style="3" customWidth="1"/>
    <col min="6405" max="6405" width="5" style="3" customWidth="1"/>
    <col min="6406" max="6406" width="4" style="3" customWidth="1"/>
    <col min="6407" max="6409" width="19.7109375" style="3" customWidth="1"/>
    <col min="6410" max="6412" width="8.7109375" style="3" customWidth="1"/>
    <col min="6413" max="6416" width="16.5703125" style="3" customWidth="1"/>
    <col min="6417" max="6654" width="9.140625" style="3"/>
    <col min="6655" max="6655" width="52.5703125" style="3" customWidth="1"/>
    <col min="6656" max="6656" width="4.42578125" style="3" customWidth="1"/>
    <col min="6657" max="6657" width="2" style="3" customWidth="1"/>
    <col min="6658" max="6658" width="3" style="3" customWidth="1"/>
    <col min="6659" max="6659" width="6" style="3" customWidth="1"/>
    <col min="6660" max="6660" width="3" style="3" customWidth="1"/>
    <col min="6661" max="6661" width="5" style="3" customWidth="1"/>
    <col min="6662" max="6662" width="4" style="3" customWidth="1"/>
    <col min="6663" max="6665" width="19.7109375" style="3" customWidth="1"/>
    <col min="6666" max="6668" width="8.7109375" style="3" customWidth="1"/>
    <col min="6669" max="6672" width="16.5703125" style="3" customWidth="1"/>
    <col min="6673" max="6910" width="9.140625" style="3"/>
    <col min="6911" max="6911" width="52.5703125" style="3" customWidth="1"/>
    <col min="6912" max="6912" width="4.42578125" style="3" customWidth="1"/>
    <col min="6913" max="6913" width="2" style="3" customWidth="1"/>
    <col min="6914" max="6914" width="3" style="3" customWidth="1"/>
    <col min="6915" max="6915" width="6" style="3" customWidth="1"/>
    <col min="6916" max="6916" width="3" style="3" customWidth="1"/>
    <col min="6917" max="6917" width="5" style="3" customWidth="1"/>
    <col min="6918" max="6918" width="4" style="3" customWidth="1"/>
    <col min="6919" max="6921" width="19.7109375" style="3" customWidth="1"/>
    <col min="6922" max="6924" width="8.7109375" style="3" customWidth="1"/>
    <col min="6925" max="6928" width="16.5703125" style="3" customWidth="1"/>
    <col min="6929" max="7166" width="9.140625" style="3"/>
    <col min="7167" max="7167" width="52.5703125" style="3" customWidth="1"/>
    <col min="7168" max="7168" width="4.42578125" style="3" customWidth="1"/>
    <col min="7169" max="7169" width="2" style="3" customWidth="1"/>
    <col min="7170" max="7170" width="3" style="3" customWidth="1"/>
    <col min="7171" max="7171" width="6" style="3" customWidth="1"/>
    <col min="7172" max="7172" width="3" style="3" customWidth="1"/>
    <col min="7173" max="7173" width="5" style="3" customWidth="1"/>
    <col min="7174" max="7174" width="4" style="3" customWidth="1"/>
    <col min="7175" max="7177" width="19.7109375" style="3" customWidth="1"/>
    <col min="7178" max="7180" width="8.7109375" style="3" customWidth="1"/>
    <col min="7181" max="7184" width="16.5703125" style="3" customWidth="1"/>
    <col min="7185" max="7422" width="9.140625" style="3"/>
    <col min="7423" max="7423" width="52.5703125" style="3" customWidth="1"/>
    <col min="7424" max="7424" width="4.42578125" style="3" customWidth="1"/>
    <col min="7425" max="7425" width="2" style="3" customWidth="1"/>
    <col min="7426" max="7426" width="3" style="3" customWidth="1"/>
    <col min="7427" max="7427" width="6" style="3" customWidth="1"/>
    <col min="7428" max="7428" width="3" style="3" customWidth="1"/>
    <col min="7429" max="7429" width="5" style="3" customWidth="1"/>
    <col min="7430" max="7430" width="4" style="3" customWidth="1"/>
    <col min="7431" max="7433" width="19.7109375" style="3" customWidth="1"/>
    <col min="7434" max="7436" width="8.7109375" style="3" customWidth="1"/>
    <col min="7437" max="7440" width="16.5703125" style="3" customWidth="1"/>
    <col min="7441" max="7678" width="9.140625" style="3"/>
    <col min="7679" max="7679" width="52.5703125" style="3" customWidth="1"/>
    <col min="7680" max="7680" width="4.42578125" style="3" customWidth="1"/>
    <col min="7681" max="7681" width="2" style="3" customWidth="1"/>
    <col min="7682" max="7682" width="3" style="3" customWidth="1"/>
    <col min="7683" max="7683" width="6" style="3" customWidth="1"/>
    <col min="7684" max="7684" width="3" style="3" customWidth="1"/>
    <col min="7685" max="7685" width="5" style="3" customWidth="1"/>
    <col min="7686" max="7686" width="4" style="3" customWidth="1"/>
    <col min="7687" max="7689" width="19.7109375" style="3" customWidth="1"/>
    <col min="7690" max="7692" width="8.7109375" style="3" customWidth="1"/>
    <col min="7693" max="7696" width="16.5703125" style="3" customWidth="1"/>
    <col min="7697" max="7934" width="9.140625" style="3"/>
    <col min="7935" max="7935" width="52.5703125" style="3" customWidth="1"/>
    <col min="7936" max="7936" width="4.42578125" style="3" customWidth="1"/>
    <col min="7937" max="7937" width="2" style="3" customWidth="1"/>
    <col min="7938" max="7938" width="3" style="3" customWidth="1"/>
    <col min="7939" max="7939" width="6" style="3" customWidth="1"/>
    <col min="7940" max="7940" width="3" style="3" customWidth="1"/>
    <col min="7941" max="7941" width="5" style="3" customWidth="1"/>
    <col min="7942" max="7942" width="4" style="3" customWidth="1"/>
    <col min="7943" max="7945" width="19.7109375" style="3" customWidth="1"/>
    <col min="7946" max="7948" width="8.7109375" style="3" customWidth="1"/>
    <col min="7949" max="7952" width="16.5703125" style="3" customWidth="1"/>
    <col min="7953" max="8190" width="9.140625" style="3"/>
    <col min="8191" max="8191" width="52.5703125" style="3" customWidth="1"/>
    <col min="8192" max="8192" width="4.42578125" style="3" customWidth="1"/>
    <col min="8193" max="8193" width="2" style="3" customWidth="1"/>
    <col min="8194" max="8194" width="3" style="3" customWidth="1"/>
    <col min="8195" max="8195" width="6" style="3" customWidth="1"/>
    <col min="8196" max="8196" width="3" style="3" customWidth="1"/>
    <col min="8197" max="8197" width="5" style="3" customWidth="1"/>
    <col min="8198" max="8198" width="4" style="3" customWidth="1"/>
    <col min="8199" max="8201" width="19.7109375" style="3" customWidth="1"/>
    <col min="8202" max="8204" width="8.7109375" style="3" customWidth="1"/>
    <col min="8205" max="8208" width="16.5703125" style="3" customWidth="1"/>
    <col min="8209" max="8446" width="9.140625" style="3"/>
    <col min="8447" max="8447" width="52.5703125" style="3" customWidth="1"/>
    <col min="8448" max="8448" width="4.42578125" style="3" customWidth="1"/>
    <col min="8449" max="8449" width="2" style="3" customWidth="1"/>
    <col min="8450" max="8450" width="3" style="3" customWidth="1"/>
    <col min="8451" max="8451" width="6" style="3" customWidth="1"/>
    <col min="8452" max="8452" width="3" style="3" customWidth="1"/>
    <col min="8453" max="8453" width="5" style="3" customWidth="1"/>
    <col min="8454" max="8454" width="4" style="3" customWidth="1"/>
    <col min="8455" max="8457" width="19.7109375" style="3" customWidth="1"/>
    <col min="8458" max="8460" width="8.7109375" style="3" customWidth="1"/>
    <col min="8461" max="8464" width="16.5703125" style="3" customWidth="1"/>
    <col min="8465" max="8702" width="9.140625" style="3"/>
    <col min="8703" max="8703" width="52.5703125" style="3" customWidth="1"/>
    <col min="8704" max="8704" width="4.42578125" style="3" customWidth="1"/>
    <col min="8705" max="8705" width="2" style="3" customWidth="1"/>
    <col min="8706" max="8706" width="3" style="3" customWidth="1"/>
    <col min="8707" max="8707" width="6" style="3" customWidth="1"/>
    <col min="8708" max="8708" width="3" style="3" customWidth="1"/>
    <col min="8709" max="8709" width="5" style="3" customWidth="1"/>
    <col min="8710" max="8710" width="4" style="3" customWidth="1"/>
    <col min="8711" max="8713" width="19.7109375" style="3" customWidth="1"/>
    <col min="8714" max="8716" width="8.7109375" style="3" customWidth="1"/>
    <col min="8717" max="8720" width="16.5703125" style="3" customWidth="1"/>
    <col min="8721" max="8958" width="9.140625" style="3"/>
    <col min="8959" max="8959" width="52.5703125" style="3" customWidth="1"/>
    <col min="8960" max="8960" width="4.42578125" style="3" customWidth="1"/>
    <col min="8961" max="8961" width="2" style="3" customWidth="1"/>
    <col min="8962" max="8962" width="3" style="3" customWidth="1"/>
    <col min="8963" max="8963" width="6" style="3" customWidth="1"/>
    <col min="8964" max="8964" width="3" style="3" customWidth="1"/>
    <col min="8965" max="8965" width="5" style="3" customWidth="1"/>
    <col min="8966" max="8966" width="4" style="3" customWidth="1"/>
    <col min="8967" max="8969" width="19.7109375" style="3" customWidth="1"/>
    <col min="8970" max="8972" width="8.7109375" style="3" customWidth="1"/>
    <col min="8973" max="8976" width="16.5703125" style="3" customWidth="1"/>
    <col min="8977" max="9214" width="9.140625" style="3"/>
    <col min="9215" max="9215" width="52.5703125" style="3" customWidth="1"/>
    <col min="9216" max="9216" width="4.42578125" style="3" customWidth="1"/>
    <col min="9217" max="9217" width="2" style="3" customWidth="1"/>
    <col min="9218" max="9218" width="3" style="3" customWidth="1"/>
    <col min="9219" max="9219" width="6" style="3" customWidth="1"/>
    <col min="9220" max="9220" width="3" style="3" customWidth="1"/>
    <col min="9221" max="9221" width="5" style="3" customWidth="1"/>
    <col min="9222" max="9222" width="4" style="3" customWidth="1"/>
    <col min="9223" max="9225" width="19.7109375" style="3" customWidth="1"/>
    <col min="9226" max="9228" width="8.7109375" style="3" customWidth="1"/>
    <col min="9229" max="9232" width="16.5703125" style="3" customWidth="1"/>
    <col min="9233" max="9470" width="9.140625" style="3"/>
    <col min="9471" max="9471" width="52.5703125" style="3" customWidth="1"/>
    <col min="9472" max="9472" width="4.42578125" style="3" customWidth="1"/>
    <col min="9473" max="9473" width="2" style="3" customWidth="1"/>
    <col min="9474" max="9474" width="3" style="3" customWidth="1"/>
    <col min="9475" max="9475" width="6" style="3" customWidth="1"/>
    <col min="9476" max="9476" width="3" style="3" customWidth="1"/>
    <col min="9477" max="9477" width="5" style="3" customWidth="1"/>
    <col min="9478" max="9478" width="4" style="3" customWidth="1"/>
    <col min="9479" max="9481" width="19.7109375" style="3" customWidth="1"/>
    <col min="9482" max="9484" width="8.7109375" style="3" customWidth="1"/>
    <col min="9485" max="9488" width="16.5703125" style="3" customWidth="1"/>
    <col min="9489" max="9726" width="9.140625" style="3"/>
    <col min="9727" max="9727" width="52.5703125" style="3" customWidth="1"/>
    <col min="9728" max="9728" width="4.42578125" style="3" customWidth="1"/>
    <col min="9729" max="9729" width="2" style="3" customWidth="1"/>
    <col min="9730" max="9730" width="3" style="3" customWidth="1"/>
    <col min="9731" max="9731" width="6" style="3" customWidth="1"/>
    <col min="9732" max="9732" width="3" style="3" customWidth="1"/>
    <col min="9733" max="9733" width="5" style="3" customWidth="1"/>
    <col min="9734" max="9734" width="4" style="3" customWidth="1"/>
    <col min="9735" max="9737" width="19.7109375" style="3" customWidth="1"/>
    <col min="9738" max="9740" width="8.7109375" style="3" customWidth="1"/>
    <col min="9741" max="9744" width="16.5703125" style="3" customWidth="1"/>
    <col min="9745" max="9982" width="9.140625" style="3"/>
    <col min="9983" max="9983" width="52.5703125" style="3" customWidth="1"/>
    <col min="9984" max="9984" width="4.42578125" style="3" customWidth="1"/>
    <col min="9985" max="9985" width="2" style="3" customWidth="1"/>
    <col min="9986" max="9986" width="3" style="3" customWidth="1"/>
    <col min="9987" max="9987" width="6" style="3" customWidth="1"/>
    <col min="9988" max="9988" width="3" style="3" customWidth="1"/>
    <col min="9989" max="9989" width="5" style="3" customWidth="1"/>
    <col min="9990" max="9990" width="4" style="3" customWidth="1"/>
    <col min="9991" max="9993" width="19.7109375" style="3" customWidth="1"/>
    <col min="9994" max="9996" width="8.7109375" style="3" customWidth="1"/>
    <col min="9997" max="10000" width="16.5703125" style="3" customWidth="1"/>
    <col min="10001" max="10238" width="9.140625" style="3"/>
    <col min="10239" max="10239" width="52.5703125" style="3" customWidth="1"/>
    <col min="10240" max="10240" width="4.42578125" style="3" customWidth="1"/>
    <col min="10241" max="10241" width="2" style="3" customWidth="1"/>
    <col min="10242" max="10242" width="3" style="3" customWidth="1"/>
    <col min="10243" max="10243" width="6" style="3" customWidth="1"/>
    <col min="10244" max="10244" width="3" style="3" customWidth="1"/>
    <col min="10245" max="10245" width="5" style="3" customWidth="1"/>
    <col min="10246" max="10246" width="4" style="3" customWidth="1"/>
    <col min="10247" max="10249" width="19.7109375" style="3" customWidth="1"/>
    <col min="10250" max="10252" width="8.7109375" style="3" customWidth="1"/>
    <col min="10253" max="10256" width="16.5703125" style="3" customWidth="1"/>
    <col min="10257" max="10494" width="9.140625" style="3"/>
    <col min="10495" max="10495" width="52.5703125" style="3" customWidth="1"/>
    <col min="10496" max="10496" width="4.42578125" style="3" customWidth="1"/>
    <col min="10497" max="10497" width="2" style="3" customWidth="1"/>
    <col min="10498" max="10498" width="3" style="3" customWidth="1"/>
    <col min="10499" max="10499" width="6" style="3" customWidth="1"/>
    <col min="10500" max="10500" width="3" style="3" customWidth="1"/>
    <col min="10501" max="10501" width="5" style="3" customWidth="1"/>
    <col min="10502" max="10502" width="4" style="3" customWidth="1"/>
    <col min="10503" max="10505" width="19.7109375" style="3" customWidth="1"/>
    <col min="10506" max="10508" width="8.7109375" style="3" customWidth="1"/>
    <col min="10509" max="10512" width="16.5703125" style="3" customWidth="1"/>
    <col min="10513" max="10750" width="9.140625" style="3"/>
    <col min="10751" max="10751" width="52.5703125" style="3" customWidth="1"/>
    <col min="10752" max="10752" width="4.42578125" style="3" customWidth="1"/>
    <col min="10753" max="10753" width="2" style="3" customWidth="1"/>
    <col min="10754" max="10754" width="3" style="3" customWidth="1"/>
    <col min="10755" max="10755" width="6" style="3" customWidth="1"/>
    <col min="10756" max="10756" width="3" style="3" customWidth="1"/>
    <col min="10757" max="10757" width="5" style="3" customWidth="1"/>
    <col min="10758" max="10758" width="4" style="3" customWidth="1"/>
    <col min="10759" max="10761" width="19.7109375" style="3" customWidth="1"/>
    <col min="10762" max="10764" width="8.7109375" style="3" customWidth="1"/>
    <col min="10765" max="10768" width="16.5703125" style="3" customWidth="1"/>
    <col min="10769" max="11006" width="9.140625" style="3"/>
    <col min="11007" max="11007" width="52.5703125" style="3" customWidth="1"/>
    <col min="11008" max="11008" width="4.42578125" style="3" customWidth="1"/>
    <col min="11009" max="11009" width="2" style="3" customWidth="1"/>
    <col min="11010" max="11010" width="3" style="3" customWidth="1"/>
    <col min="11011" max="11011" width="6" style="3" customWidth="1"/>
    <col min="11012" max="11012" width="3" style="3" customWidth="1"/>
    <col min="11013" max="11013" width="5" style="3" customWidth="1"/>
    <col min="11014" max="11014" width="4" style="3" customWidth="1"/>
    <col min="11015" max="11017" width="19.7109375" style="3" customWidth="1"/>
    <col min="11018" max="11020" width="8.7109375" style="3" customWidth="1"/>
    <col min="11021" max="11024" width="16.5703125" style="3" customWidth="1"/>
    <col min="11025" max="11262" width="9.140625" style="3"/>
    <col min="11263" max="11263" width="52.5703125" style="3" customWidth="1"/>
    <col min="11264" max="11264" width="4.42578125" style="3" customWidth="1"/>
    <col min="11265" max="11265" width="2" style="3" customWidth="1"/>
    <col min="11266" max="11266" width="3" style="3" customWidth="1"/>
    <col min="11267" max="11267" width="6" style="3" customWidth="1"/>
    <col min="11268" max="11268" width="3" style="3" customWidth="1"/>
    <col min="11269" max="11269" width="5" style="3" customWidth="1"/>
    <col min="11270" max="11270" width="4" style="3" customWidth="1"/>
    <col min="11271" max="11273" width="19.7109375" style="3" customWidth="1"/>
    <col min="11274" max="11276" width="8.7109375" style="3" customWidth="1"/>
    <col min="11277" max="11280" width="16.5703125" style="3" customWidth="1"/>
    <col min="11281" max="11518" width="9.140625" style="3"/>
    <col min="11519" max="11519" width="52.5703125" style="3" customWidth="1"/>
    <col min="11520" max="11520" width="4.42578125" style="3" customWidth="1"/>
    <col min="11521" max="11521" width="2" style="3" customWidth="1"/>
    <col min="11522" max="11522" width="3" style="3" customWidth="1"/>
    <col min="11523" max="11523" width="6" style="3" customWidth="1"/>
    <col min="11524" max="11524" width="3" style="3" customWidth="1"/>
    <col min="11525" max="11525" width="5" style="3" customWidth="1"/>
    <col min="11526" max="11526" width="4" style="3" customWidth="1"/>
    <col min="11527" max="11529" width="19.7109375" style="3" customWidth="1"/>
    <col min="11530" max="11532" width="8.7109375" style="3" customWidth="1"/>
    <col min="11533" max="11536" width="16.5703125" style="3" customWidth="1"/>
    <col min="11537" max="11774" width="9.140625" style="3"/>
    <col min="11775" max="11775" width="52.5703125" style="3" customWidth="1"/>
    <col min="11776" max="11776" width="4.42578125" style="3" customWidth="1"/>
    <col min="11777" max="11777" width="2" style="3" customWidth="1"/>
    <col min="11778" max="11778" width="3" style="3" customWidth="1"/>
    <col min="11779" max="11779" width="6" style="3" customWidth="1"/>
    <col min="11780" max="11780" width="3" style="3" customWidth="1"/>
    <col min="11781" max="11781" width="5" style="3" customWidth="1"/>
    <col min="11782" max="11782" width="4" style="3" customWidth="1"/>
    <col min="11783" max="11785" width="19.7109375" style="3" customWidth="1"/>
    <col min="11786" max="11788" width="8.7109375" style="3" customWidth="1"/>
    <col min="11789" max="11792" width="16.5703125" style="3" customWidth="1"/>
    <col min="11793" max="12030" width="9.140625" style="3"/>
    <col min="12031" max="12031" width="52.5703125" style="3" customWidth="1"/>
    <col min="12032" max="12032" width="4.42578125" style="3" customWidth="1"/>
    <col min="12033" max="12033" width="2" style="3" customWidth="1"/>
    <col min="12034" max="12034" width="3" style="3" customWidth="1"/>
    <col min="12035" max="12035" width="6" style="3" customWidth="1"/>
    <col min="12036" max="12036" width="3" style="3" customWidth="1"/>
    <col min="12037" max="12037" width="5" style="3" customWidth="1"/>
    <col min="12038" max="12038" width="4" style="3" customWidth="1"/>
    <col min="12039" max="12041" width="19.7109375" style="3" customWidth="1"/>
    <col min="12042" max="12044" width="8.7109375" style="3" customWidth="1"/>
    <col min="12045" max="12048" width="16.5703125" style="3" customWidth="1"/>
    <col min="12049" max="12286" width="9.140625" style="3"/>
    <col min="12287" max="12287" width="52.5703125" style="3" customWidth="1"/>
    <col min="12288" max="12288" width="4.42578125" style="3" customWidth="1"/>
    <col min="12289" max="12289" width="2" style="3" customWidth="1"/>
    <col min="12290" max="12290" width="3" style="3" customWidth="1"/>
    <col min="12291" max="12291" width="6" style="3" customWidth="1"/>
    <col min="12292" max="12292" width="3" style="3" customWidth="1"/>
    <col min="12293" max="12293" width="5" style="3" customWidth="1"/>
    <col min="12294" max="12294" width="4" style="3" customWidth="1"/>
    <col min="12295" max="12297" width="19.7109375" style="3" customWidth="1"/>
    <col min="12298" max="12300" width="8.7109375" style="3" customWidth="1"/>
    <col min="12301" max="12304" width="16.5703125" style="3" customWidth="1"/>
    <col min="12305" max="12542" width="9.140625" style="3"/>
    <col min="12543" max="12543" width="52.5703125" style="3" customWidth="1"/>
    <col min="12544" max="12544" width="4.42578125" style="3" customWidth="1"/>
    <col min="12545" max="12545" width="2" style="3" customWidth="1"/>
    <col min="12546" max="12546" width="3" style="3" customWidth="1"/>
    <col min="12547" max="12547" width="6" style="3" customWidth="1"/>
    <col min="12548" max="12548" width="3" style="3" customWidth="1"/>
    <col min="12549" max="12549" width="5" style="3" customWidth="1"/>
    <col min="12550" max="12550" width="4" style="3" customWidth="1"/>
    <col min="12551" max="12553" width="19.7109375" style="3" customWidth="1"/>
    <col min="12554" max="12556" width="8.7109375" style="3" customWidth="1"/>
    <col min="12557" max="12560" width="16.5703125" style="3" customWidth="1"/>
    <col min="12561" max="12798" width="9.140625" style="3"/>
    <col min="12799" max="12799" width="52.5703125" style="3" customWidth="1"/>
    <col min="12800" max="12800" width="4.42578125" style="3" customWidth="1"/>
    <col min="12801" max="12801" width="2" style="3" customWidth="1"/>
    <col min="12802" max="12802" width="3" style="3" customWidth="1"/>
    <col min="12803" max="12803" width="6" style="3" customWidth="1"/>
    <col min="12804" max="12804" width="3" style="3" customWidth="1"/>
    <col min="12805" max="12805" width="5" style="3" customWidth="1"/>
    <col min="12806" max="12806" width="4" style="3" customWidth="1"/>
    <col min="12807" max="12809" width="19.7109375" style="3" customWidth="1"/>
    <col min="12810" max="12812" width="8.7109375" style="3" customWidth="1"/>
    <col min="12813" max="12816" width="16.5703125" style="3" customWidth="1"/>
    <col min="12817" max="13054" width="9.140625" style="3"/>
    <col min="13055" max="13055" width="52.5703125" style="3" customWidth="1"/>
    <col min="13056" max="13056" width="4.42578125" style="3" customWidth="1"/>
    <col min="13057" max="13057" width="2" style="3" customWidth="1"/>
    <col min="13058" max="13058" width="3" style="3" customWidth="1"/>
    <col min="13059" max="13059" width="6" style="3" customWidth="1"/>
    <col min="13060" max="13060" width="3" style="3" customWidth="1"/>
    <col min="13061" max="13061" width="5" style="3" customWidth="1"/>
    <col min="13062" max="13062" width="4" style="3" customWidth="1"/>
    <col min="13063" max="13065" width="19.7109375" style="3" customWidth="1"/>
    <col min="13066" max="13068" width="8.7109375" style="3" customWidth="1"/>
    <col min="13069" max="13072" width="16.5703125" style="3" customWidth="1"/>
    <col min="13073" max="13310" width="9.140625" style="3"/>
    <col min="13311" max="13311" width="52.5703125" style="3" customWidth="1"/>
    <col min="13312" max="13312" width="4.42578125" style="3" customWidth="1"/>
    <col min="13313" max="13313" width="2" style="3" customWidth="1"/>
    <col min="13314" max="13314" width="3" style="3" customWidth="1"/>
    <col min="13315" max="13315" width="6" style="3" customWidth="1"/>
    <col min="13316" max="13316" width="3" style="3" customWidth="1"/>
    <col min="13317" max="13317" width="5" style="3" customWidth="1"/>
    <col min="13318" max="13318" width="4" style="3" customWidth="1"/>
    <col min="13319" max="13321" width="19.7109375" style="3" customWidth="1"/>
    <col min="13322" max="13324" width="8.7109375" style="3" customWidth="1"/>
    <col min="13325" max="13328" width="16.5703125" style="3" customWidth="1"/>
    <col min="13329" max="13566" width="9.140625" style="3"/>
    <col min="13567" max="13567" width="52.5703125" style="3" customWidth="1"/>
    <col min="13568" max="13568" width="4.42578125" style="3" customWidth="1"/>
    <col min="13569" max="13569" width="2" style="3" customWidth="1"/>
    <col min="13570" max="13570" width="3" style="3" customWidth="1"/>
    <col min="13571" max="13571" width="6" style="3" customWidth="1"/>
    <col min="13572" max="13572" width="3" style="3" customWidth="1"/>
    <col min="13573" max="13573" width="5" style="3" customWidth="1"/>
    <col min="13574" max="13574" width="4" style="3" customWidth="1"/>
    <col min="13575" max="13577" width="19.7109375" style="3" customWidth="1"/>
    <col min="13578" max="13580" width="8.7109375" style="3" customWidth="1"/>
    <col min="13581" max="13584" width="16.5703125" style="3" customWidth="1"/>
    <col min="13585" max="13822" width="9.140625" style="3"/>
    <col min="13823" max="13823" width="52.5703125" style="3" customWidth="1"/>
    <col min="13824" max="13824" width="4.42578125" style="3" customWidth="1"/>
    <col min="13825" max="13825" width="2" style="3" customWidth="1"/>
    <col min="13826" max="13826" width="3" style="3" customWidth="1"/>
    <col min="13827" max="13827" width="6" style="3" customWidth="1"/>
    <col min="13828" max="13828" width="3" style="3" customWidth="1"/>
    <col min="13829" max="13829" width="5" style="3" customWidth="1"/>
    <col min="13830" max="13830" width="4" style="3" customWidth="1"/>
    <col min="13831" max="13833" width="19.7109375" style="3" customWidth="1"/>
    <col min="13834" max="13836" width="8.7109375" style="3" customWidth="1"/>
    <col min="13837" max="13840" width="16.5703125" style="3" customWidth="1"/>
    <col min="13841" max="14078" width="9.140625" style="3"/>
    <col min="14079" max="14079" width="52.5703125" style="3" customWidth="1"/>
    <col min="14080" max="14080" width="4.42578125" style="3" customWidth="1"/>
    <col min="14081" max="14081" width="2" style="3" customWidth="1"/>
    <col min="14082" max="14082" width="3" style="3" customWidth="1"/>
    <col min="14083" max="14083" width="6" style="3" customWidth="1"/>
    <col min="14084" max="14084" width="3" style="3" customWidth="1"/>
    <col min="14085" max="14085" width="5" style="3" customWidth="1"/>
    <col min="14086" max="14086" width="4" style="3" customWidth="1"/>
    <col min="14087" max="14089" width="19.7109375" style="3" customWidth="1"/>
    <col min="14090" max="14092" width="8.7109375" style="3" customWidth="1"/>
    <col min="14093" max="14096" width="16.5703125" style="3" customWidth="1"/>
    <col min="14097" max="14334" width="9.140625" style="3"/>
    <col min="14335" max="14335" width="52.5703125" style="3" customWidth="1"/>
    <col min="14336" max="14336" width="4.42578125" style="3" customWidth="1"/>
    <col min="14337" max="14337" width="2" style="3" customWidth="1"/>
    <col min="14338" max="14338" width="3" style="3" customWidth="1"/>
    <col min="14339" max="14339" width="6" style="3" customWidth="1"/>
    <col min="14340" max="14340" width="3" style="3" customWidth="1"/>
    <col min="14341" max="14341" width="5" style="3" customWidth="1"/>
    <col min="14342" max="14342" width="4" style="3" customWidth="1"/>
    <col min="14343" max="14345" width="19.7109375" style="3" customWidth="1"/>
    <col min="14346" max="14348" width="8.7109375" style="3" customWidth="1"/>
    <col min="14349" max="14352" width="16.5703125" style="3" customWidth="1"/>
    <col min="14353" max="14590" width="9.140625" style="3"/>
    <col min="14591" max="14591" width="52.5703125" style="3" customWidth="1"/>
    <col min="14592" max="14592" width="4.42578125" style="3" customWidth="1"/>
    <col min="14593" max="14593" width="2" style="3" customWidth="1"/>
    <col min="14594" max="14594" width="3" style="3" customWidth="1"/>
    <col min="14595" max="14595" width="6" style="3" customWidth="1"/>
    <col min="14596" max="14596" width="3" style="3" customWidth="1"/>
    <col min="14597" max="14597" width="5" style="3" customWidth="1"/>
    <col min="14598" max="14598" width="4" style="3" customWidth="1"/>
    <col min="14599" max="14601" width="19.7109375" style="3" customWidth="1"/>
    <col min="14602" max="14604" width="8.7109375" style="3" customWidth="1"/>
    <col min="14605" max="14608" width="16.5703125" style="3" customWidth="1"/>
    <col min="14609" max="14846" width="9.140625" style="3"/>
    <col min="14847" max="14847" width="52.5703125" style="3" customWidth="1"/>
    <col min="14848" max="14848" width="4.42578125" style="3" customWidth="1"/>
    <col min="14849" max="14849" width="2" style="3" customWidth="1"/>
    <col min="14850" max="14850" width="3" style="3" customWidth="1"/>
    <col min="14851" max="14851" width="6" style="3" customWidth="1"/>
    <col min="14852" max="14852" width="3" style="3" customWidth="1"/>
    <col min="14853" max="14853" width="5" style="3" customWidth="1"/>
    <col min="14854" max="14854" width="4" style="3" customWidth="1"/>
    <col min="14855" max="14857" width="19.7109375" style="3" customWidth="1"/>
    <col min="14858" max="14860" width="8.7109375" style="3" customWidth="1"/>
    <col min="14861" max="14864" width="16.5703125" style="3" customWidth="1"/>
    <col min="14865" max="15102" width="9.140625" style="3"/>
    <col min="15103" max="15103" width="52.5703125" style="3" customWidth="1"/>
    <col min="15104" max="15104" width="4.42578125" style="3" customWidth="1"/>
    <col min="15105" max="15105" width="2" style="3" customWidth="1"/>
    <col min="15106" max="15106" width="3" style="3" customWidth="1"/>
    <col min="15107" max="15107" width="6" style="3" customWidth="1"/>
    <col min="15108" max="15108" width="3" style="3" customWidth="1"/>
    <col min="15109" max="15109" width="5" style="3" customWidth="1"/>
    <col min="15110" max="15110" width="4" style="3" customWidth="1"/>
    <col min="15111" max="15113" width="19.7109375" style="3" customWidth="1"/>
    <col min="15114" max="15116" width="8.7109375" style="3" customWidth="1"/>
    <col min="15117" max="15120" width="16.5703125" style="3" customWidth="1"/>
    <col min="15121" max="15358" width="9.140625" style="3"/>
    <col min="15359" max="15359" width="52.5703125" style="3" customWidth="1"/>
    <col min="15360" max="15360" width="4.42578125" style="3" customWidth="1"/>
    <col min="15361" max="15361" width="2" style="3" customWidth="1"/>
    <col min="15362" max="15362" width="3" style="3" customWidth="1"/>
    <col min="15363" max="15363" width="6" style="3" customWidth="1"/>
    <col min="15364" max="15364" width="3" style="3" customWidth="1"/>
    <col min="15365" max="15365" width="5" style="3" customWidth="1"/>
    <col min="15366" max="15366" width="4" style="3" customWidth="1"/>
    <col min="15367" max="15369" width="19.7109375" style="3" customWidth="1"/>
    <col min="15370" max="15372" width="8.7109375" style="3" customWidth="1"/>
    <col min="15373" max="15376" width="16.5703125" style="3" customWidth="1"/>
    <col min="15377" max="15614" width="9.140625" style="3"/>
    <col min="15615" max="15615" width="52.5703125" style="3" customWidth="1"/>
    <col min="15616" max="15616" width="4.42578125" style="3" customWidth="1"/>
    <col min="15617" max="15617" width="2" style="3" customWidth="1"/>
    <col min="15618" max="15618" width="3" style="3" customWidth="1"/>
    <col min="15619" max="15619" width="6" style="3" customWidth="1"/>
    <col min="15620" max="15620" width="3" style="3" customWidth="1"/>
    <col min="15621" max="15621" width="5" style="3" customWidth="1"/>
    <col min="15622" max="15622" width="4" style="3" customWidth="1"/>
    <col min="15623" max="15625" width="19.7109375" style="3" customWidth="1"/>
    <col min="15626" max="15628" width="8.7109375" style="3" customWidth="1"/>
    <col min="15629" max="15632" width="16.5703125" style="3" customWidth="1"/>
    <col min="15633" max="15870" width="9.140625" style="3"/>
    <col min="15871" max="15871" width="52.5703125" style="3" customWidth="1"/>
    <col min="15872" max="15872" width="4.42578125" style="3" customWidth="1"/>
    <col min="15873" max="15873" width="2" style="3" customWidth="1"/>
    <col min="15874" max="15874" width="3" style="3" customWidth="1"/>
    <col min="15875" max="15875" width="6" style="3" customWidth="1"/>
    <col min="15876" max="15876" width="3" style="3" customWidth="1"/>
    <col min="15877" max="15877" width="5" style="3" customWidth="1"/>
    <col min="15878" max="15878" width="4" style="3" customWidth="1"/>
    <col min="15879" max="15881" width="19.7109375" style="3" customWidth="1"/>
    <col min="15882" max="15884" width="8.7109375" style="3" customWidth="1"/>
    <col min="15885" max="15888" width="16.5703125" style="3" customWidth="1"/>
    <col min="15889" max="16126" width="9.140625" style="3"/>
    <col min="16127" max="16127" width="52.5703125" style="3" customWidth="1"/>
    <col min="16128" max="16128" width="4.42578125" style="3" customWidth="1"/>
    <col min="16129" max="16129" width="2" style="3" customWidth="1"/>
    <col min="16130" max="16130" width="3" style="3" customWidth="1"/>
    <col min="16131" max="16131" width="6" style="3" customWidth="1"/>
    <col min="16132" max="16132" width="3" style="3" customWidth="1"/>
    <col min="16133" max="16133" width="5" style="3" customWidth="1"/>
    <col min="16134" max="16134" width="4" style="3" customWidth="1"/>
    <col min="16135" max="16137" width="19.7109375" style="3" customWidth="1"/>
    <col min="16138" max="16140" width="8.7109375" style="3" customWidth="1"/>
    <col min="16141" max="16144" width="16.5703125" style="3" customWidth="1"/>
    <col min="16145" max="16384" width="9.140625" style="3"/>
  </cols>
  <sheetData>
    <row r="1" spans="1:16" ht="15.75" x14ac:dyDescent="0.25">
      <c r="A1" s="102"/>
      <c r="B1" s="102"/>
      <c r="C1" s="102"/>
      <c r="D1" s="102"/>
      <c r="E1" s="102"/>
      <c r="F1" s="102"/>
      <c r="G1" s="102"/>
      <c r="H1" s="102"/>
      <c r="I1" s="102"/>
    </row>
    <row r="2" spans="1:16" ht="15.75" x14ac:dyDescent="0.25">
      <c r="A2" s="4"/>
      <c r="B2" s="4"/>
      <c r="C2" s="4"/>
      <c r="D2" s="4"/>
      <c r="E2" s="4"/>
      <c r="F2" s="4"/>
      <c r="G2" s="4"/>
      <c r="H2" s="4"/>
      <c r="I2" s="4"/>
    </row>
    <row r="3" spans="1:16" ht="15.75" x14ac:dyDescent="0.25">
      <c r="A3" s="4"/>
      <c r="B3" s="4"/>
      <c r="C3" s="4"/>
      <c r="D3" s="4"/>
      <c r="E3" s="4"/>
      <c r="F3" s="4"/>
      <c r="G3" s="4"/>
      <c r="H3" s="4"/>
      <c r="I3" s="4"/>
    </row>
    <row r="4" spans="1:16" ht="15.75" x14ac:dyDescent="0.25">
      <c r="A4" s="4"/>
      <c r="B4" s="4"/>
      <c r="C4" s="4"/>
      <c r="D4" s="4"/>
      <c r="E4" s="4"/>
      <c r="F4" s="4"/>
      <c r="G4" s="4"/>
      <c r="H4" s="4"/>
      <c r="I4" s="4"/>
    </row>
    <row r="5" spans="1:16" ht="15.75" x14ac:dyDescent="0.25">
      <c r="A5" s="4"/>
      <c r="B5" s="4"/>
      <c r="C5" s="4"/>
      <c r="D5" s="4"/>
      <c r="E5" s="4"/>
      <c r="F5" s="4"/>
      <c r="G5" s="4"/>
      <c r="H5" s="4"/>
      <c r="I5" s="4"/>
    </row>
    <row r="6" spans="1:16" ht="15.75" x14ac:dyDescent="0.25">
      <c r="A6" s="4"/>
      <c r="B6" s="4"/>
      <c r="C6" s="4"/>
      <c r="D6" s="4"/>
      <c r="E6" s="4"/>
      <c r="F6" s="4"/>
      <c r="G6" s="4"/>
      <c r="H6" s="4"/>
      <c r="I6" s="4"/>
    </row>
    <row r="7" spans="1:16" ht="15.75" x14ac:dyDescent="0.25">
      <c r="A7" s="4"/>
      <c r="B7" s="4"/>
      <c r="C7" s="4"/>
      <c r="D7" s="4"/>
      <c r="E7" s="4"/>
      <c r="F7" s="4"/>
      <c r="G7" s="4"/>
      <c r="H7" s="4"/>
      <c r="I7" s="4"/>
    </row>
    <row r="8" spans="1:16" ht="15.75" x14ac:dyDescent="0.25">
      <c r="A8" s="102" t="s">
        <v>0</v>
      </c>
      <c r="B8" s="102"/>
      <c r="C8" s="102"/>
      <c r="D8" s="102"/>
      <c r="E8" s="102"/>
      <c r="F8" s="102"/>
      <c r="G8" s="102"/>
      <c r="H8" s="102"/>
      <c r="I8" s="102"/>
    </row>
    <row r="9" spans="1:16" ht="15.75" x14ac:dyDescent="0.25">
      <c r="A9" s="102" t="s">
        <v>283</v>
      </c>
      <c r="B9" s="102"/>
      <c r="C9" s="102"/>
      <c r="D9" s="102"/>
      <c r="E9" s="102"/>
      <c r="F9" s="102"/>
      <c r="G9" s="102"/>
      <c r="H9" s="102"/>
      <c r="I9" s="102"/>
    </row>
    <row r="10" spans="1:16" ht="15.75" x14ac:dyDescent="0.25">
      <c r="A10" s="102" t="s">
        <v>282</v>
      </c>
      <c r="B10" s="102"/>
      <c r="C10" s="102"/>
      <c r="D10" s="102"/>
      <c r="E10" s="102"/>
      <c r="F10" s="102"/>
      <c r="G10" s="102"/>
      <c r="H10" s="102"/>
      <c r="I10" s="102"/>
    </row>
    <row r="11" spans="1:16" ht="15.75" x14ac:dyDescent="0.25">
      <c r="A11" s="5"/>
      <c r="B11" s="6"/>
      <c r="C11" s="4"/>
      <c r="D11" s="4"/>
      <c r="E11" s="4"/>
      <c r="F11" s="4"/>
      <c r="G11" s="4"/>
      <c r="H11" s="4"/>
      <c r="I11" s="7"/>
    </row>
    <row r="12" spans="1:16" ht="15.75" x14ac:dyDescent="0.25">
      <c r="A12" s="8"/>
      <c r="B12" s="9"/>
      <c r="C12" s="10"/>
      <c r="D12" s="10"/>
      <c r="E12" s="10"/>
      <c r="F12" s="10"/>
      <c r="G12" s="10"/>
      <c r="H12" s="10"/>
      <c r="I12" s="11" t="s">
        <v>1</v>
      </c>
    </row>
    <row r="13" spans="1:16" s="15" customFormat="1" x14ac:dyDescent="0.25">
      <c r="A13" s="12" t="s">
        <v>2</v>
      </c>
      <c r="B13" s="103" t="s">
        <v>3</v>
      </c>
      <c r="C13" s="104"/>
      <c r="D13" s="104"/>
      <c r="E13" s="104"/>
      <c r="F13" s="104"/>
      <c r="G13" s="104"/>
      <c r="H13" s="105"/>
      <c r="I13" s="13" t="s">
        <v>4</v>
      </c>
      <c r="J13" s="1"/>
      <c r="K13" s="1"/>
      <c r="L13" s="1"/>
      <c r="M13" s="14"/>
      <c r="N13" s="14"/>
      <c r="O13" s="14"/>
      <c r="P13" s="14"/>
    </row>
    <row r="14" spans="1:16" s="18" customFormat="1" x14ac:dyDescent="0.25">
      <c r="A14" s="88" t="s">
        <v>5</v>
      </c>
      <c r="B14" s="89" t="s">
        <v>6</v>
      </c>
      <c r="C14" s="90" t="s">
        <v>7</v>
      </c>
      <c r="D14" s="90" t="s">
        <v>8</v>
      </c>
      <c r="E14" s="90" t="s">
        <v>9</v>
      </c>
      <c r="F14" s="90" t="s">
        <v>8</v>
      </c>
      <c r="G14" s="90" t="s">
        <v>10</v>
      </c>
      <c r="H14" s="91" t="s">
        <v>6</v>
      </c>
      <c r="I14" s="92">
        <f>I15+I19+I24+I29+I33+I39+I49+I54+I57+I60</f>
        <v>759011531.41999996</v>
      </c>
      <c r="J14" s="16"/>
      <c r="K14" s="16"/>
      <c r="L14" s="16"/>
      <c r="M14" s="17"/>
      <c r="N14" s="17"/>
      <c r="O14" s="17"/>
      <c r="P14" s="17"/>
    </row>
    <row r="15" spans="1:16" s="18" customFormat="1" x14ac:dyDescent="0.25">
      <c r="A15" s="19" t="s">
        <v>11</v>
      </c>
      <c r="B15" s="20" t="s">
        <v>12</v>
      </c>
      <c r="C15" s="21">
        <v>1</v>
      </c>
      <c r="D15" s="21" t="s">
        <v>13</v>
      </c>
      <c r="E15" s="21" t="s">
        <v>9</v>
      </c>
      <c r="F15" s="21" t="s">
        <v>8</v>
      </c>
      <c r="G15" s="21" t="s">
        <v>10</v>
      </c>
      <c r="H15" s="22" t="s">
        <v>6</v>
      </c>
      <c r="I15" s="23">
        <v>560275000</v>
      </c>
      <c r="J15" s="16"/>
      <c r="K15" s="16"/>
      <c r="L15" s="16"/>
      <c r="M15" s="24"/>
      <c r="N15" s="24"/>
      <c r="O15" s="24"/>
      <c r="P15" s="24"/>
    </row>
    <row r="16" spans="1:16" ht="78" customHeight="1" x14ac:dyDescent="0.25">
      <c r="A16" s="25" t="s">
        <v>14</v>
      </c>
      <c r="B16" s="26" t="s">
        <v>12</v>
      </c>
      <c r="C16" s="27" t="s">
        <v>7</v>
      </c>
      <c r="D16" s="27" t="s">
        <v>13</v>
      </c>
      <c r="E16" s="27" t="s">
        <v>15</v>
      </c>
      <c r="F16" s="27" t="s">
        <v>13</v>
      </c>
      <c r="G16" s="27" t="s">
        <v>16</v>
      </c>
      <c r="H16" s="28" t="s">
        <v>17</v>
      </c>
      <c r="I16" s="29">
        <f>I15-I17-I18</f>
        <v>553275000</v>
      </c>
    </row>
    <row r="17" spans="1:16" s="18" customFormat="1" ht="101.25" customHeight="1" x14ac:dyDescent="0.25">
      <c r="A17" s="25" t="s">
        <v>18</v>
      </c>
      <c r="B17" s="26" t="s">
        <v>12</v>
      </c>
      <c r="C17" s="27" t="s">
        <v>7</v>
      </c>
      <c r="D17" s="27" t="s">
        <v>13</v>
      </c>
      <c r="E17" s="27" t="s">
        <v>19</v>
      </c>
      <c r="F17" s="27" t="s">
        <v>13</v>
      </c>
      <c r="G17" s="27" t="s">
        <v>16</v>
      </c>
      <c r="H17" s="28" t="s">
        <v>17</v>
      </c>
      <c r="I17" s="29">
        <v>3000000</v>
      </c>
      <c r="J17" s="16"/>
      <c r="K17" s="16"/>
      <c r="L17" s="30"/>
      <c r="M17" s="24"/>
      <c r="N17" s="24"/>
      <c r="O17" s="24"/>
      <c r="P17" s="24"/>
    </row>
    <row r="18" spans="1:16" s="18" customFormat="1" ht="53.25" customHeight="1" x14ac:dyDescent="0.25">
      <c r="A18" s="25" t="s">
        <v>20</v>
      </c>
      <c r="B18" s="26" t="s">
        <v>12</v>
      </c>
      <c r="C18" s="27" t="s">
        <v>7</v>
      </c>
      <c r="D18" s="27" t="s">
        <v>13</v>
      </c>
      <c r="E18" s="27" t="s">
        <v>21</v>
      </c>
      <c r="F18" s="27" t="s">
        <v>13</v>
      </c>
      <c r="G18" s="27" t="s">
        <v>16</v>
      </c>
      <c r="H18" s="28" t="s">
        <v>17</v>
      </c>
      <c r="I18" s="29">
        <v>4000000</v>
      </c>
      <c r="J18" s="16"/>
      <c r="K18" s="16"/>
      <c r="L18" s="16"/>
      <c r="M18" s="24"/>
      <c r="N18" s="24"/>
      <c r="O18" s="24"/>
      <c r="P18" s="24"/>
    </row>
    <row r="19" spans="1:16" s="18" customFormat="1" ht="38.25" x14ac:dyDescent="0.25">
      <c r="A19" s="31" t="s">
        <v>22</v>
      </c>
      <c r="B19" s="32" t="s">
        <v>23</v>
      </c>
      <c r="C19" s="33" t="s">
        <v>7</v>
      </c>
      <c r="D19" s="33" t="s">
        <v>24</v>
      </c>
      <c r="E19" s="33" t="s">
        <v>9</v>
      </c>
      <c r="F19" s="33" t="s">
        <v>8</v>
      </c>
      <c r="G19" s="33" t="s">
        <v>10</v>
      </c>
      <c r="H19" s="34" t="s">
        <v>6</v>
      </c>
      <c r="I19" s="35">
        <v>9026866.9000000004</v>
      </c>
      <c r="J19" s="1"/>
      <c r="K19" s="1"/>
      <c r="L19" s="1"/>
      <c r="M19" s="24"/>
      <c r="N19" s="24"/>
      <c r="O19" s="24"/>
      <c r="P19" s="24"/>
    </row>
    <row r="20" spans="1:16" ht="75" customHeight="1" x14ac:dyDescent="0.25">
      <c r="A20" s="36" t="s">
        <v>25</v>
      </c>
      <c r="B20" s="26" t="s">
        <v>23</v>
      </c>
      <c r="C20" s="27" t="s">
        <v>7</v>
      </c>
      <c r="D20" s="27" t="s">
        <v>24</v>
      </c>
      <c r="E20" s="27" t="s">
        <v>26</v>
      </c>
      <c r="F20" s="27" t="s">
        <v>13</v>
      </c>
      <c r="G20" s="27" t="s">
        <v>10</v>
      </c>
      <c r="H20" s="28" t="s">
        <v>17</v>
      </c>
      <c r="I20" s="29">
        <v>4081320</v>
      </c>
    </row>
    <row r="21" spans="1:16" ht="87.75" customHeight="1" x14ac:dyDescent="0.25">
      <c r="A21" s="36" t="s">
        <v>27</v>
      </c>
      <c r="B21" s="26" t="s">
        <v>23</v>
      </c>
      <c r="C21" s="27" t="s">
        <v>7</v>
      </c>
      <c r="D21" s="27" t="s">
        <v>24</v>
      </c>
      <c r="E21" s="27" t="s">
        <v>28</v>
      </c>
      <c r="F21" s="27" t="s">
        <v>13</v>
      </c>
      <c r="G21" s="27" t="s">
        <v>10</v>
      </c>
      <c r="H21" s="28" t="s">
        <v>17</v>
      </c>
      <c r="I21" s="29">
        <v>22590</v>
      </c>
    </row>
    <row r="22" spans="1:16" ht="74.25" customHeight="1" x14ac:dyDescent="0.25">
      <c r="A22" s="36" t="s">
        <v>29</v>
      </c>
      <c r="B22" s="26" t="s">
        <v>23</v>
      </c>
      <c r="C22" s="27" t="s">
        <v>7</v>
      </c>
      <c r="D22" s="27" t="s">
        <v>24</v>
      </c>
      <c r="E22" s="27" t="s">
        <v>30</v>
      </c>
      <c r="F22" s="27" t="s">
        <v>13</v>
      </c>
      <c r="G22" s="27" t="s">
        <v>10</v>
      </c>
      <c r="H22" s="28" t="s">
        <v>17</v>
      </c>
      <c r="I22" s="29">
        <f>I19-I20-I21-I23</f>
        <v>5434736.9000000004</v>
      </c>
    </row>
    <row r="23" spans="1:16" s="18" customFormat="1" ht="72.75" customHeight="1" x14ac:dyDescent="0.25">
      <c r="A23" s="36" t="s">
        <v>31</v>
      </c>
      <c r="B23" s="26" t="s">
        <v>23</v>
      </c>
      <c r="C23" s="27" t="s">
        <v>7</v>
      </c>
      <c r="D23" s="27" t="s">
        <v>24</v>
      </c>
      <c r="E23" s="27" t="s">
        <v>32</v>
      </c>
      <c r="F23" s="27" t="s">
        <v>13</v>
      </c>
      <c r="G23" s="27" t="s">
        <v>10</v>
      </c>
      <c r="H23" s="28" t="s">
        <v>17</v>
      </c>
      <c r="I23" s="29">
        <v>-511780</v>
      </c>
      <c r="J23" s="16"/>
      <c r="K23" s="16"/>
      <c r="L23" s="16"/>
      <c r="M23" s="24"/>
      <c r="N23" s="24"/>
      <c r="O23" s="24"/>
      <c r="P23" s="24"/>
    </row>
    <row r="24" spans="1:16" x14ac:dyDescent="0.25">
      <c r="A24" s="37" t="s">
        <v>33</v>
      </c>
      <c r="B24" s="32" t="s">
        <v>12</v>
      </c>
      <c r="C24" s="33" t="s">
        <v>7</v>
      </c>
      <c r="D24" s="33" t="s">
        <v>34</v>
      </c>
      <c r="E24" s="33" t="s">
        <v>9</v>
      </c>
      <c r="F24" s="33" t="s">
        <v>8</v>
      </c>
      <c r="G24" s="33" t="s">
        <v>10</v>
      </c>
      <c r="H24" s="34" t="s">
        <v>6</v>
      </c>
      <c r="I24" s="35">
        <f>SUM(I25:I28)</f>
        <v>58000000</v>
      </c>
    </row>
    <row r="25" spans="1:16" ht="48" x14ac:dyDescent="0.25">
      <c r="A25" s="38" t="s">
        <v>35</v>
      </c>
      <c r="B25" s="26" t="s">
        <v>12</v>
      </c>
      <c r="C25" s="27" t="s">
        <v>7</v>
      </c>
      <c r="D25" s="27" t="s">
        <v>34</v>
      </c>
      <c r="E25" s="27" t="s">
        <v>36</v>
      </c>
      <c r="F25" s="27" t="s">
        <v>13</v>
      </c>
      <c r="G25" s="27" t="s">
        <v>16</v>
      </c>
      <c r="H25" s="28" t="s">
        <v>17</v>
      </c>
      <c r="I25" s="29">
        <v>19630800</v>
      </c>
    </row>
    <row r="26" spans="1:16" ht="72" x14ac:dyDescent="0.25">
      <c r="A26" s="38" t="s">
        <v>37</v>
      </c>
      <c r="B26" s="26" t="s">
        <v>12</v>
      </c>
      <c r="C26" s="27" t="s">
        <v>7</v>
      </c>
      <c r="D26" s="27" t="s">
        <v>34</v>
      </c>
      <c r="E26" s="27" t="s">
        <v>38</v>
      </c>
      <c r="F26" s="27" t="s">
        <v>13</v>
      </c>
      <c r="G26" s="27" t="s">
        <v>16</v>
      </c>
      <c r="H26" s="28" t="s">
        <v>17</v>
      </c>
      <c r="I26" s="29">
        <v>17269200</v>
      </c>
    </row>
    <row r="27" spans="1:16" s="18" customFormat="1" ht="48" x14ac:dyDescent="0.25">
      <c r="A27" s="38" t="s">
        <v>39</v>
      </c>
      <c r="B27" s="26" t="s">
        <v>12</v>
      </c>
      <c r="C27" s="27" t="s">
        <v>7</v>
      </c>
      <c r="D27" s="27" t="s">
        <v>34</v>
      </c>
      <c r="E27" s="27" t="s">
        <v>15</v>
      </c>
      <c r="F27" s="27" t="s">
        <v>40</v>
      </c>
      <c r="G27" s="27" t="s">
        <v>16</v>
      </c>
      <c r="H27" s="28" t="s">
        <v>17</v>
      </c>
      <c r="I27" s="29">
        <v>100000</v>
      </c>
      <c r="J27" s="16"/>
      <c r="K27" s="16"/>
      <c r="L27" s="16"/>
      <c r="M27" s="24"/>
      <c r="N27" s="24"/>
      <c r="O27" s="24"/>
      <c r="P27" s="24"/>
    </row>
    <row r="28" spans="1:16" s="18" customFormat="1" ht="48" x14ac:dyDescent="0.25">
      <c r="A28" s="38" t="s">
        <v>41</v>
      </c>
      <c r="B28" s="26" t="s">
        <v>12</v>
      </c>
      <c r="C28" s="27" t="s">
        <v>7</v>
      </c>
      <c r="D28" s="27" t="s">
        <v>34</v>
      </c>
      <c r="E28" s="27" t="s">
        <v>42</v>
      </c>
      <c r="F28" s="27" t="s">
        <v>40</v>
      </c>
      <c r="G28" s="27" t="s">
        <v>16</v>
      </c>
      <c r="H28" s="28" t="s">
        <v>17</v>
      </c>
      <c r="I28" s="29">
        <v>21000000</v>
      </c>
      <c r="J28" s="16"/>
      <c r="K28" s="16"/>
      <c r="L28" s="16"/>
      <c r="M28" s="24"/>
      <c r="N28" s="24"/>
      <c r="O28" s="24"/>
      <c r="P28" s="24"/>
    </row>
    <row r="29" spans="1:16" x14ac:dyDescent="0.25">
      <c r="A29" s="37" t="s">
        <v>43</v>
      </c>
      <c r="B29" s="39" t="s">
        <v>12</v>
      </c>
      <c r="C29" s="40" t="s">
        <v>7</v>
      </c>
      <c r="D29" s="40" t="s">
        <v>44</v>
      </c>
      <c r="E29" s="40" t="s">
        <v>9</v>
      </c>
      <c r="F29" s="40" t="s">
        <v>8</v>
      </c>
      <c r="G29" s="40" t="s">
        <v>10</v>
      </c>
      <c r="H29" s="41" t="s">
        <v>6</v>
      </c>
      <c r="I29" s="35">
        <f>I30+I31+I32</f>
        <v>55500000</v>
      </c>
    </row>
    <row r="30" spans="1:16" ht="60" x14ac:dyDescent="0.25">
      <c r="A30" s="42" t="s">
        <v>45</v>
      </c>
      <c r="B30" s="26" t="s">
        <v>12</v>
      </c>
      <c r="C30" s="27" t="s">
        <v>7</v>
      </c>
      <c r="D30" s="27" t="s">
        <v>44</v>
      </c>
      <c r="E30" s="27" t="s">
        <v>46</v>
      </c>
      <c r="F30" s="27" t="s">
        <v>47</v>
      </c>
      <c r="G30" s="27" t="s">
        <v>16</v>
      </c>
      <c r="H30" s="28" t="s">
        <v>17</v>
      </c>
      <c r="I30" s="29">
        <v>35500000</v>
      </c>
    </row>
    <row r="31" spans="1:16" ht="48" x14ac:dyDescent="0.25">
      <c r="A31" s="42" t="s">
        <v>48</v>
      </c>
      <c r="B31" s="26" t="s">
        <v>12</v>
      </c>
      <c r="C31" s="27" t="s">
        <v>7</v>
      </c>
      <c r="D31" s="27" t="s">
        <v>44</v>
      </c>
      <c r="E31" s="27" t="s">
        <v>49</v>
      </c>
      <c r="F31" s="27" t="s">
        <v>47</v>
      </c>
      <c r="G31" s="27" t="s">
        <v>16</v>
      </c>
      <c r="H31" s="28" t="s">
        <v>17</v>
      </c>
      <c r="I31" s="29">
        <v>12200000</v>
      </c>
    </row>
    <row r="32" spans="1:16" s="18" customFormat="1" ht="48" x14ac:dyDescent="0.25">
      <c r="A32" s="42" t="s">
        <v>50</v>
      </c>
      <c r="B32" s="26" t="s">
        <v>12</v>
      </c>
      <c r="C32" s="27" t="s">
        <v>7</v>
      </c>
      <c r="D32" s="27" t="s">
        <v>44</v>
      </c>
      <c r="E32" s="27" t="s">
        <v>51</v>
      </c>
      <c r="F32" s="27" t="s">
        <v>47</v>
      </c>
      <c r="G32" s="27" t="s">
        <v>16</v>
      </c>
      <c r="H32" s="28" t="s">
        <v>17</v>
      </c>
      <c r="I32" s="29">
        <v>7800000</v>
      </c>
      <c r="J32" s="16"/>
      <c r="K32" s="16"/>
      <c r="L32" s="16"/>
      <c r="M32" s="24"/>
      <c r="N32" s="24"/>
      <c r="O32" s="24"/>
      <c r="P32" s="24"/>
    </row>
    <row r="33" spans="1:16" x14ac:dyDescent="0.25">
      <c r="A33" s="37" t="s">
        <v>52</v>
      </c>
      <c r="B33" s="32" t="s">
        <v>6</v>
      </c>
      <c r="C33" s="33" t="s">
        <v>7</v>
      </c>
      <c r="D33" s="33" t="s">
        <v>53</v>
      </c>
      <c r="E33" s="33" t="s">
        <v>9</v>
      </c>
      <c r="F33" s="33" t="s">
        <v>8</v>
      </c>
      <c r="G33" s="33" t="s">
        <v>10</v>
      </c>
      <c r="H33" s="34" t="s">
        <v>6</v>
      </c>
      <c r="I33" s="35">
        <f>SUM(I34:I38)</f>
        <v>17050909.300000001</v>
      </c>
    </row>
    <row r="34" spans="1:16" ht="48" x14ac:dyDescent="0.25">
      <c r="A34" s="43" t="s">
        <v>54</v>
      </c>
      <c r="B34" s="44" t="s">
        <v>12</v>
      </c>
      <c r="C34" s="45" t="s">
        <v>7</v>
      </c>
      <c r="D34" s="45" t="s">
        <v>53</v>
      </c>
      <c r="E34" s="45" t="s">
        <v>55</v>
      </c>
      <c r="F34" s="45" t="s">
        <v>13</v>
      </c>
      <c r="G34" s="45" t="s">
        <v>56</v>
      </c>
      <c r="H34" s="46" t="s">
        <v>17</v>
      </c>
      <c r="I34" s="29">
        <v>15030000</v>
      </c>
    </row>
    <row r="35" spans="1:16" ht="60" x14ac:dyDescent="0.25">
      <c r="A35" s="43" t="s">
        <v>57</v>
      </c>
      <c r="B35" s="44" t="s">
        <v>12</v>
      </c>
      <c r="C35" s="45" t="s">
        <v>7</v>
      </c>
      <c r="D35" s="45" t="s">
        <v>53</v>
      </c>
      <c r="E35" s="45" t="s">
        <v>55</v>
      </c>
      <c r="F35" s="45" t="s">
        <v>13</v>
      </c>
      <c r="G35" s="45" t="s">
        <v>58</v>
      </c>
      <c r="H35" s="46" t="s">
        <v>17</v>
      </c>
      <c r="I35" s="29">
        <v>1670000</v>
      </c>
    </row>
    <row r="36" spans="1:16" s="18" customFormat="1" ht="147.75" customHeight="1" x14ac:dyDescent="0.25">
      <c r="A36" s="42" t="s">
        <v>59</v>
      </c>
      <c r="B36" s="44" t="s">
        <v>60</v>
      </c>
      <c r="C36" s="45" t="s">
        <v>7</v>
      </c>
      <c r="D36" s="45" t="s">
        <v>53</v>
      </c>
      <c r="E36" s="45" t="s">
        <v>61</v>
      </c>
      <c r="F36" s="45" t="s">
        <v>13</v>
      </c>
      <c r="G36" s="45" t="s">
        <v>16</v>
      </c>
      <c r="H36" s="46" t="s">
        <v>17</v>
      </c>
      <c r="I36" s="29">
        <v>314109.3</v>
      </c>
      <c r="J36" s="16"/>
      <c r="K36" s="16"/>
      <c r="L36" s="16"/>
      <c r="M36" s="24"/>
      <c r="N36" s="24"/>
      <c r="O36" s="24"/>
      <c r="P36" s="24"/>
    </row>
    <row r="37" spans="1:16" s="18" customFormat="1" ht="48" x14ac:dyDescent="0.25">
      <c r="A37" s="42" t="s">
        <v>62</v>
      </c>
      <c r="B37" s="44" t="s">
        <v>63</v>
      </c>
      <c r="C37" s="45" t="s">
        <v>7</v>
      </c>
      <c r="D37" s="45" t="s">
        <v>53</v>
      </c>
      <c r="E37" s="45" t="s">
        <v>64</v>
      </c>
      <c r="F37" s="45" t="s">
        <v>13</v>
      </c>
      <c r="G37" s="45" t="s">
        <v>65</v>
      </c>
      <c r="H37" s="46" t="s">
        <v>17</v>
      </c>
      <c r="I37" s="29">
        <v>0</v>
      </c>
      <c r="J37" s="47"/>
      <c r="K37" s="48"/>
      <c r="L37" s="49"/>
      <c r="M37" s="24"/>
      <c r="N37" s="24"/>
      <c r="O37" s="24"/>
      <c r="P37" s="24"/>
    </row>
    <row r="38" spans="1:16" s="18" customFormat="1" ht="84" x14ac:dyDescent="0.25">
      <c r="A38" s="42" t="s">
        <v>66</v>
      </c>
      <c r="B38" s="44" t="s">
        <v>67</v>
      </c>
      <c r="C38" s="45" t="s">
        <v>7</v>
      </c>
      <c r="D38" s="45" t="s">
        <v>53</v>
      </c>
      <c r="E38" s="45" t="s">
        <v>68</v>
      </c>
      <c r="F38" s="45" t="s">
        <v>13</v>
      </c>
      <c r="G38" s="45" t="s">
        <v>69</v>
      </c>
      <c r="H38" s="46" t="s">
        <v>17</v>
      </c>
      <c r="I38" s="29">
        <v>36800</v>
      </c>
      <c r="J38" s="50"/>
      <c r="K38" s="49"/>
      <c r="L38" s="49"/>
      <c r="M38" s="24"/>
      <c r="N38" s="24"/>
      <c r="O38" s="24"/>
      <c r="P38" s="24"/>
    </row>
    <row r="39" spans="1:16" s="18" customFormat="1" ht="38.25" x14ac:dyDescent="0.25">
      <c r="A39" s="37" t="s">
        <v>70</v>
      </c>
      <c r="B39" s="32" t="s">
        <v>6</v>
      </c>
      <c r="C39" s="33" t="s">
        <v>7</v>
      </c>
      <c r="D39" s="33" t="s">
        <v>71</v>
      </c>
      <c r="E39" s="33" t="s">
        <v>9</v>
      </c>
      <c r="F39" s="33" t="s">
        <v>8</v>
      </c>
      <c r="G39" s="33" t="s">
        <v>10</v>
      </c>
      <c r="H39" s="34" t="s">
        <v>6</v>
      </c>
      <c r="I39" s="35">
        <f>SUM(I40:I48)</f>
        <v>48094690</v>
      </c>
      <c r="J39" s="16"/>
      <c r="K39" s="16"/>
      <c r="L39" s="16"/>
      <c r="M39" s="17"/>
      <c r="N39" s="17"/>
      <c r="O39" s="17"/>
      <c r="P39" s="17"/>
    </row>
    <row r="40" spans="1:16" s="18" customFormat="1" ht="48" x14ac:dyDescent="0.25">
      <c r="A40" s="42" t="s">
        <v>72</v>
      </c>
      <c r="B40" s="44" t="s">
        <v>67</v>
      </c>
      <c r="C40" s="45" t="s">
        <v>7</v>
      </c>
      <c r="D40" s="45" t="s">
        <v>71</v>
      </c>
      <c r="E40" s="45" t="s">
        <v>73</v>
      </c>
      <c r="F40" s="45" t="s">
        <v>47</v>
      </c>
      <c r="G40" s="45" t="s">
        <v>10</v>
      </c>
      <c r="H40" s="46" t="s">
        <v>74</v>
      </c>
      <c r="I40" s="29">
        <v>5370300</v>
      </c>
      <c r="J40" s="16"/>
      <c r="K40" s="16"/>
      <c r="L40" s="16"/>
      <c r="M40" s="17"/>
      <c r="N40" s="17"/>
      <c r="O40" s="17"/>
      <c r="P40" s="17"/>
    </row>
    <row r="41" spans="1:16" s="18" customFormat="1" ht="72" x14ac:dyDescent="0.25">
      <c r="A41" s="42" t="s">
        <v>75</v>
      </c>
      <c r="B41" s="44" t="s">
        <v>63</v>
      </c>
      <c r="C41" s="45" t="s">
        <v>7</v>
      </c>
      <c r="D41" s="45" t="s">
        <v>71</v>
      </c>
      <c r="E41" s="45" t="s">
        <v>76</v>
      </c>
      <c r="F41" s="45" t="s">
        <v>47</v>
      </c>
      <c r="G41" s="45" t="s">
        <v>77</v>
      </c>
      <c r="H41" s="46" t="s">
        <v>74</v>
      </c>
      <c r="I41" s="29">
        <v>16021710</v>
      </c>
      <c r="J41" s="16"/>
      <c r="K41" s="16"/>
      <c r="L41" s="16"/>
      <c r="M41" s="17"/>
      <c r="N41" s="17"/>
      <c r="O41" s="17"/>
      <c r="P41" s="17"/>
    </row>
    <row r="42" spans="1:16" s="18" customFormat="1" ht="72" x14ac:dyDescent="0.25">
      <c r="A42" s="42" t="s">
        <v>78</v>
      </c>
      <c r="B42" s="44" t="s">
        <v>63</v>
      </c>
      <c r="C42" s="45" t="s">
        <v>7</v>
      </c>
      <c r="D42" s="45" t="s">
        <v>71</v>
      </c>
      <c r="E42" s="45" t="s">
        <v>79</v>
      </c>
      <c r="F42" s="45" t="s">
        <v>47</v>
      </c>
      <c r="G42" s="45" t="s">
        <v>80</v>
      </c>
      <c r="H42" s="46" t="s">
        <v>74</v>
      </c>
      <c r="I42" s="29">
        <v>229790</v>
      </c>
      <c r="J42" s="16"/>
      <c r="K42" s="16"/>
      <c r="L42" s="16"/>
      <c r="M42" s="17"/>
      <c r="N42" s="17"/>
      <c r="O42" s="17"/>
      <c r="P42" s="17"/>
    </row>
    <row r="43" spans="1:16" s="18" customFormat="1" ht="48" x14ac:dyDescent="0.25">
      <c r="A43" s="42" t="s">
        <v>81</v>
      </c>
      <c r="B43" s="44" t="s">
        <v>63</v>
      </c>
      <c r="C43" s="45" t="s">
        <v>7</v>
      </c>
      <c r="D43" s="45" t="s">
        <v>71</v>
      </c>
      <c r="E43" s="45" t="s">
        <v>82</v>
      </c>
      <c r="F43" s="45" t="s">
        <v>47</v>
      </c>
      <c r="G43" s="45" t="s">
        <v>83</v>
      </c>
      <c r="H43" s="46" t="s">
        <v>74</v>
      </c>
      <c r="I43" s="29">
        <v>10258490</v>
      </c>
      <c r="J43" s="16"/>
      <c r="K43" s="16"/>
      <c r="L43" s="16"/>
      <c r="M43" s="17"/>
      <c r="N43" s="17"/>
      <c r="O43" s="17"/>
      <c r="P43" s="17"/>
    </row>
    <row r="44" spans="1:16" s="18" customFormat="1" ht="48" x14ac:dyDescent="0.25">
      <c r="A44" s="42" t="s">
        <v>84</v>
      </c>
      <c r="B44" s="44" t="s">
        <v>63</v>
      </c>
      <c r="C44" s="45" t="s">
        <v>7</v>
      </c>
      <c r="D44" s="45" t="s">
        <v>71</v>
      </c>
      <c r="E44" s="45" t="s">
        <v>82</v>
      </c>
      <c r="F44" s="45" t="s">
        <v>47</v>
      </c>
      <c r="G44" s="45" t="s">
        <v>85</v>
      </c>
      <c r="H44" s="46" t="s">
        <v>74</v>
      </c>
      <c r="I44" s="29">
        <v>1319200</v>
      </c>
      <c r="J44" s="16"/>
      <c r="K44" s="16"/>
      <c r="L44" s="16"/>
      <c r="M44" s="17"/>
      <c r="N44" s="17"/>
      <c r="O44" s="17"/>
      <c r="P44" s="17"/>
    </row>
    <row r="45" spans="1:16" s="18" customFormat="1" ht="60" x14ac:dyDescent="0.25">
      <c r="A45" s="42" t="s">
        <v>86</v>
      </c>
      <c r="B45" s="44" t="s">
        <v>67</v>
      </c>
      <c r="C45" s="45" t="s">
        <v>7</v>
      </c>
      <c r="D45" s="45" t="s">
        <v>71</v>
      </c>
      <c r="E45" s="45" t="s">
        <v>87</v>
      </c>
      <c r="F45" s="45" t="s">
        <v>47</v>
      </c>
      <c r="G45" s="45" t="s">
        <v>88</v>
      </c>
      <c r="H45" s="46" t="s">
        <v>74</v>
      </c>
      <c r="I45" s="29">
        <v>11810700</v>
      </c>
      <c r="J45" s="16"/>
      <c r="K45" s="16"/>
      <c r="L45" s="16"/>
      <c r="M45" s="17"/>
      <c r="N45" s="17"/>
      <c r="O45" s="17"/>
      <c r="P45" s="17"/>
    </row>
    <row r="46" spans="1:16" s="18" customFormat="1" ht="60" x14ac:dyDescent="0.25">
      <c r="A46" s="42" t="s">
        <v>89</v>
      </c>
      <c r="B46" s="44" t="s">
        <v>67</v>
      </c>
      <c r="C46" s="45" t="s">
        <v>7</v>
      </c>
      <c r="D46" s="45" t="s">
        <v>71</v>
      </c>
      <c r="E46" s="45" t="s">
        <v>87</v>
      </c>
      <c r="F46" s="45" t="s">
        <v>47</v>
      </c>
      <c r="G46" s="45" t="s">
        <v>90</v>
      </c>
      <c r="H46" s="46" t="s">
        <v>74</v>
      </c>
      <c r="I46" s="29">
        <v>52800</v>
      </c>
      <c r="J46" s="16"/>
      <c r="K46" s="16"/>
      <c r="L46" s="16"/>
      <c r="M46" s="17"/>
      <c r="N46" s="17"/>
      <c r="O46" s="17"/>
      <c r="P46" s="17"/>
    </row>
    <row r="47" spans="1:16" s="18" customFormat="1" ht="84" x14ac:dyDescent="0.25">
      <c r="A47" s="42" t="s">
        <v>91</v>
      </c>
      <c r="B47" s="44" t="s">
        <v>63</v>
      </c>
      <c r="C47" s="45" t="s">
        <v>7</v>
      </c>
      <c r="D47" s="45" t="s">
        <v>71</v>
      </c>
      <c r="E47" s="45" t="s">
        <v>92</v>
      </c>
      <c r="F47" s="45" t="s">
        <v>47</v>
      </c>
      <c r="G47" s="45" t="s">
        <v>93</v>
      </c>
      <c r="H47" s="46" t="s">
        <v>74</v>
      </c>
      <c r="I47" s="29">
        <v>1541700</v>
      </c>
      <c r="J47" s="16"/>
      <c r="K47" s="16"/>
      <c r="L47" s="16"/>
      <c r="M47" s="17"/>
      <c r="N47" s="17"/>
      <c r="O47" s="17"/>
      <c r="P47" s="17"/>
    </row>
    <row r="48" spans="1:16" s="18" customFormat="1" ht="84" x14ac:dyDescent="0.25">
      <c r="A48" s="42" t="s">
        <v>91</v>
      </c>
      <c r="B48" s="44" t="s">
        <v>94</v>
      </c>
      <c r="C48" s="45" t="s">
        <v>7</v>
      </c>
      <c r="D48" s="45" t="s">
        <v>71</v>
      </c>
      <c r="E48" s="45" t="s">
        <v>92</v>
      </c>
      <c r="F48" s="45" t="s">
        <v>47</v>
      </c>
      <c r="G48" s="45" t="s">
        <v>93</v>
      </c>
      <c r="H48" s="46" t="s">
        <v>74</v>
      </c>
      <c r="I48" s="29">
        <v>1490000</v>
      </c>
      <c r="J48" s="16"/>
      <c r="K48" s="16"/>
      <c r="L48" s="16"/>
      <c r="M48" s="17"/>
      <c r="N48" s="17"/>
      <c r="O48" s="17"/>
      <c r="P48" s="17"/>
    </row>
    <row r="49" spans="1:16" s="18" customFormat="1" ht="25.5" x14ac:dyDescent="0.25">
      <c r="A49" s="37" t="s">
        <v>95</v>
      </c>
      <c r="B49" s="32" t="s">
        <v>96</v>
      </c>
      <c r="C49" s="33" t="s">
        <v>7</v>
      </c>
      <c r="D49" s="33" t="s">
        <v>97</v>
      </c>
      <c r="E49" s="33" t="s">
        <v>9</v>
      </c>
      <c r="F49" s="33" t="s">
        <v>8</v>
      </c>
      <c r="G49" s="33" t="s">
        <v>10</v>
      </c>
      <c r="H49" s="34" t="s">
        <v>6</v>
      </c>
      <c r="I49" s="35">
        <f>SUM(I50:I53)</f>
        <v>6300000</v>
      </c>
      <c r="J49" s="16"/>
      <c r="K49" s="16"/>
      <c r="L49" s="16"/>
      <c r="M49" s="17"/>
      <c r="N49" s="17"/>
      <c r="O49" s="17"/>
      <c r="P49" s="17"/>
    </row>
    <row r="50" spans="1:16" s="18" customFormat="1" ht="48" x14ac:dyDescent="0.25">
      <c r="A50" s="43" t="s">
        <v>98</v>
      </c>
      <c r="B50" s="44" t="s">
        <v>96</v>
      </c>
      <c r="C50" s="45" t="s">
        <v>7</v>
      </c>
      <c r="D50" s="45" t="s">
        <v>97</v>
      </c>
      <c r="E50" s="45" t="s">
        <v>99</v>
      </c>
      <c r="F50" s="45" t="s">
        <v>13</v>
      </c>
      <c r="G50" s="45" t="s">
        <v>100</v>
      </c>
      <c r="H50" s="46" t="s">
        <v>74</v>
      </c>
      <c r="I50" s="29">
        <v>420000</v>
      </c>
      <c r="J50" s="16"/>
      <c r="K50" s="16"/>
      <c r="L50" s="16"/>
      <c r="M50" s="17"/>
      <c r="N50" s="17"/>
      <c r="O50" s="17"/>
      <c r="P50" s="17"/>
    </row>
    <row r="51" spans="1:16" s="18" customFormat="1" ht="39.75" customHeight="1" x14ac:dyDescent="0.25">
      <c r="A51" s="43" t="s">
        <v>101</v>
      </c>
      <c r="B51" s="44" t="s">
        <v>96</v>
      </c>
      <c r="C51" s="45" t="s">
        <v>7</v>
      </c>
      <c r="D51" s="45" t="s">
        <v>97</v>
      </c>
      <c r="E51" s="45" t="s">
        <v>102</v>
      </c>
      <c r="F51" s="45" t="s">
        <v>13</v>
      </c>
      <c r="G51" s="45" t="s">
        <v>100</v>
      </c>
      <c r="H51" s="46" t="s">
        <v>74</v>
      </c>
      <c r="I51" s="29">
        <v>3000000</v>
      </c>
      <c r="J51" s="16"/>
      <c r="K51" s="16"/>
      <c r="L51" s="16"/>
      <c r="M51" s="17"/>
      <c r="N51" s="17"/>
      <c r="O51" s="17"/>
      <c r="P51" s="17"/>
    </row>
    <row r="52" spans="1:16" s="18" customFormat="1" ht="36.75" customHeight="1" x14ac:dyDescent="0.25">
      <c r="A52" s="43" t="s">
        <v>103</v>
      </c>
      <c r="B52" s="44" t="s">
        <v>96</v>
      </c>
      <c r="C52" s="45" t="s">
        <v>7</v>
      </c>
      <c r="D52" s="45" t="s">
        <v>97</v>
      </c>
      <c r="E52" s="45" t="s">
        <v>104</v>
      </c>
      <c r="F52" s="45" t="s">
        <v>13</v>
      </c>
      <c r="G52" s="45" t="s">
        <v>100</v>
      </c>
      <c r="H52" s="46" t="s">
        <v>74</v>
      </c>
      <c r="I52" s="29">
        <v>2100000</v>
      </c>
      <c r="J52" s="16"/>
      <c r="K52" s="16"/>
      <c r="L52" s="16"/>
      <c r="M52" s="17"/>
      <c r="N52" s="17"/>
      <c r="O52" s="17"/>
      <c r="P52" s="17"/>
    </row>
    <row r="53" spans="1:16" s="18" customFormat="1" ht="39" customHeight="1" x14ac:dyDescent="0.25">
      <c r="A53" s="43" t="s">
        <v>105</v>
      </c>
      <c r="B53" s="44" t="s">
        <v>96</v>
      </c>
      <c r="C53" s="45" t="s">
        <v>7</v>
      </c>
      <c r="D53" s="45" t="s">
        <v>97</v>
      </c>
      <c r="E53" s="45" t="s">
        <v>106</v>
      </c>
      <c r="F53" s="45" t="s">
        <v>13</v>
      </c>
      <c r="G53" s="45" t="s">
        <v>100</v>
      </c>
      <c r="H53" s="46" t="s">
        <v>74</v>
      </c>
      <c r="I53" s="29">
        <v>780000</v>
      </c>
      <c r="J53" s="16"/>
      <c r="K53" s="16"/>
      <c r="L53" s="16"/>
      <c r="M53" s="17"/>
      <c r="N53" s="17"/>
      <c r="O53" s="17"/>
      <c r="P53" s="17"/>
    </row>
    <row r="54" spans="1:16" s="18" customFormat="1" ht="25.5" x14ac:dyDescent="0.25">
      <c r="A54" s="37" t="s">
        <v>107</v>
      </c>
      <c r="B54" s="32" t="s">
        <v>6</v>
      </c>
      <c r="C54" s="33" t="s">
        <v>7</v>
      </c>
      <c r="D54" s="33" t="s">
        <v>108</v>
      </c>
      <c r="E54" s="33" t="s">
        <v>9</v>
      </c>
      <c r="F54" s="33" t="s">
        <v>8</v>
      </c>
      <c r="G54" s="33" t="s">
        <v>10</v>
      </c>
      <c r="H54" s="34" t="s">
        <v>6</v>
      </c>
      <c r="I54" s="35">
        <f>SUM(I55:I56)</f>
        <v>291050</v>
      </c>
      <c r="J54" s="16"/>
      <c r="K54" s="16"/>
      <c r="L54" s="16"/>
      <c r="M54" s="17"/>
      <c r="N54" s="17"/>
      <c r="O54" s="17"/>
      <c r="P54" s="17"/>
    </row>
    <row r="55" spans="1:16" s="18" customFormat="1" ht="24" x14ac:dyDescent="0.25">
      <c r="A55" s="42" t="s">
        <v>109</v>
      </c>
      <c r="B55" s="44" t="s">
        <v>110</v>
      </c>
      <c r="C55" s="45" t="s">
        <v>7</v>
      </c>
      <c r="D55" s="45" t="s">
        <v>108</v>
      </c>
      <c r="E55" s="45" t="s">
        <v>111</v>
      </c>
      <c r="F55" s="45" t="s">
        <v>47</v>
      </c>
      <c r="G55" s="45" t="s">
        <v>10</v>
      </c>
      <c r="H55" s="46" t="s">
        <v>112</v>
      </c>
      <c r="I55" s="29">
        <v>204550</v>
      </c>
      <c r="J55" s="16"/>
      <c r="K55" s="16"/>
      <c r="L55" s="16"/>
      <c r="M55" s="17"/>
      <c r="N55" s="17"/>
      <c r="O55" s="17"/>
      <c r="P55" s="17"/>
    </row>
    <row r="56" spans="1:16" s="18" customFormat="1" ht="24" x14ac:dyDescent="0.25">
      <c r="A56" s="42" t="s">
        <v>109</v>
      </c>
      <c r="B56" s="44" t="s">
        <v>113</v>
      </c>
      <c r="C56" s="45" t="s">
        <v>7</v>
      </c>
      <c r="D56" s="45" t="s">
        <v>108</v>
      </c>
      <c r="E56" s="45" t="s">
        <v>111</v>
      </c>
      <c r="F56" s="45" t="s">
        <v>47</v>
      </c>
      <c r="G56" s="45" t="s">
        <v>10</v>
      </c>
      <c r="H56" s="46" t="s">
        <v>112</v>
      </c>
      <c r="I56" s="29">
        <v>86500</v>
      </c>
      <c r="J56" s="16"/>
      <c r="K56" s="16"/>
      <c r="L56" s="16"/>
      <c r="M56" s="17"/>
      <c r="N56" s="17"/>
      <c r="O56" s="17"/>
      <c r="P56" s="17"/>
    </row>
    <row r="57" spans="1:16" s="18" customFormat="1" ht="25.5" x14ac:dyDescent="0.25">
      <c r="A57" s="37" t="s">
        <v>114</v>
      </c>
      <c r="B57" s="32" t="s">
        <v>63</v>
      </c>
      <c r="C57" s="33" t="s">
        <v>7</v>
      </c>
      <c r="D57" s="33" t="s">
        <v>115</v>
      </c>
      <c r="E57" s="33" t="s">
        <v>9</v>
      </c>
      <c r="F57" s="33" t="s">
        <v>8</v>
      </c>
      <c r="G57" s="33" t="s">
        <v>10</v>
      </c>
      <c r="H57" s="34" t="s">
        <v>6</v>
      </c>
      <c r="I57" s="35">
        <f>SUM(I58:I59)</f>
        <v>1943470.99</v>
      </c>
      <c r="J57" s="16"/>
      <c r="K57" s="16"/>
      <c r="L57" s="16"/>
      <c r="M57" s="17"/>
      <c r="N57" s="17"/>
      <c r="O57" s="17"/>
      <c r="P57" s="17"/>
    </row>
    <row r="58" spans="1:16" s="18" customFormat="1" ht="36" x14ac:dyDescent="0.25">
      <c r="A58" s="42" t="s">
        <v>116</v>
      </c>
      <c r="B58" s="44" t="s">
        <v>63</v>
      </c>
      <c r="C58" s="45" t="s">
        <v>7</v>
      </c>
      <c r="D58" s="45" t="s">
        <v>115</v>
      </c>
      <c r="E58" s="45" t="s">
        <v>117</v>
      </c>
      <c r="F58" s="45" t="s">
        <v>47</v>
      </c>
      <c r="G58" s="45" t="s">
        <v>10</v>
      </c>
      <c r="H58" s="46" t="s">
        <v>118</v>
      </c>
      <c r="I58" s="29">
        <v>1289870.99</v>
      </c>
      <c r="J58" s="16"/>
      <c r="K58" s="16"/>
      <c r="L58" s="16"/>
      <c r="M58" s="17"/>
      <c r="N58" s="17"/>
      <c r="O58" s="17"/>
      <c r="P58" s="17"/>
    </row>
    <row r="59" spans="1:16" s="18" customFormat="1" ht="48" x14ac:dyDescent="0.25">
      <c r="A59" s="42" t="s">
        <v>119</v>
      </c>
      <c r="B59" s="44" t="s">
        <v>63</v>
      </c>
      <c r="C59" s="45" t="s">
        <v>7</v>
      </c>
      <c r="D59" s="45" t="s">
        <v>115</v>
      </c>
      <c r="E59" s="45" t="s">
        <v>120</v>
      </c>
      <c r="F59" s="45" t="s">
        <v>47</v>
      </c>
      <c r="G59" s="45" t="s">
        <v>121</v>
      </c>
      <c r="H59" s="46" t="s">
        <v>122</v>
      </c>
      <c r="I59" s="29">
        <v>653600</v>
      </c>
      <c r="J59" s="16"/>
      <c r="K59" s="16"/>
      <c r="L59" s="16"/>
      <c r="M59" s="17"/>
      <c r="N59" s="17"/>
      <c r="O59" s="17"/>
      <c r="P59" s="17"/>
    </row>
    <row r="60" spans="1:16" s="18" customFormat="1" x14ac:dyDescent="0.25">
      <c r="A60" s="37" t="s">
        <v>123</v>
      </c>
      <c r="B60" s="32" t="s">
        <v>6</v>
      </c>
      <c r="C60" s="33" t="s">
        <v>7</v>
      </c>
      <c r="D60" s="33" t="s">
        <v>124</v>
      </c>
      <c r="E60" s="33" t="s">
        <v>9</v>
      </c>
      <c r="F60" s="33" t="s">
        <v>8</v>
      </c>
      <c r="G60" s="33" t="s">
        <v>10</v>
      </c>
      <c r="H60" s="34" t="s">
        <v>6</v>
      </c>
      <c r="I60" s="35">
        <f>SUM(I61:I116)</f>
        <v>2529544.23</v>
      </c>
      <c r="J60" s="16"/>
      <c r="K60" s="16"/>
      <c r="L60" s="16"/>
      <c r="M60" s="17"/>
      <c r="N60" s="17"/>
      <c r="O60" s="17"/>
      <c r="P60" s="17"/>
    </row>
    <row r="61" spans="1:16" s="18" customFormat="1" ht="96" x14ac:dyDescent="0.25">
      <c r="A61" s="42" t="s">
        <v>125</v>
      </c>
      <c r="B61" s="44" t="s">
        <v>126</v>
      </c>
      <c r="C61" s="45" t="s">
        <v>7</v>
      </c>
      <c r="D61" s="45" t="s">
        <v>124</v>
      </c>
      <c r="E61" s="45" t="s">
        <v>127</v>
      </c>
      <c r="F61" s="45" t="s">
        <v>13</v>
      </c>
      <c r="G61" s="45" t="s">
        <v>128</v>
      </c>
      <c r="H61" s="46" t="s">
        <v>129</v>
      </c>
      <c r="I61" s="29">
        <v>30600</v>
      </c>
      <c r="J61" s="16"/>
      <c r="K61" s="16"/>
      <c r="L61" s="16"/>
      <c r="M61" s="17"/>
      <c r="N61" s="17"/>
      <c r="O61" s="17"/>
      <c r="P61" s="17"/>
    </row>
    <row r="62" spans="1:16" s="18" customFormat="1" ht="96" x14ac:dyDescent="0.25">
      <c r="A62" s="42" t="s">
        <v>125</v>
      </c>
      <c r="B62" s="44" t="s">
        <v>130</v>
      </c>
      <c r="C62" s="45" t="s">
        <v>7</v>
      </c>
      <c r="D62" s="45" t="s">
        <v>124</v>
      </c>
      <c r="E62" s="45" t="s">
        <v>127</v>
      </c>
      <c r="F62" s="45" t="s">
        <v>13</v>
      </c>
      <c r="G62" s="45" t="s">
        <v>128</v>
      </c>
      <c r="H62" s="46" t="s">
        <v>129</v>
      </c>
      <c r="I62" s="29">
        <v>4160</v>
      </c>
      <c r="J62" s="16"/>
      <c r="K62" s="16"/>
      <c r="L62" s="16"/>
      <c r="M62" s="17"/>
      <c r="N62" s="17"/>
      <c r="O62" s="17"/>
      <c r="P62" s="17"/>
    </row>
    <row r="63" spans="1:16" s="18" customFormat="1" ht="72" x14ac:dyDescent="0.25">
      <c r="A63" s="42" t="s">
        <v>131</v>
      </c>
      <c r="B63" s="44" t="s">
        <v>130</v>
      </c>
      <c r="C63" s="45" t="s">
        <v>7</v>
      </c>
      <c r="D63" s="45" t="s">
        <v>124</v>
      </c>
      <c r="E63" s="45" t="s">
        <v>127</v>
      </c>
      <c r="F63" s="45" t="s">
        <v>13</v>
      </c>
      <c r="G63" s="45" t="s">
        <v>132</v>
      </c>
      <c r="H63" s="46" t="s">
        <v>129</v>
      </c>
      <c r="I63" s="29">
        <v>5000</v>
      </c>
      <c r="J63" s="16"/>
      <c r="K63" s="16"/>
      <c r="L63" s="16"/>
      <c r="M63" s="17"/>
      <c r="N63" s="17"/>
      <c r="O63" s="17"/>
      <c r="P63" s="17"/>
    </row>
    <row r="64" spans="1:16" s="18" customFormat="1" ht="72" x14ac:dyDescent="0.25">
      <c r="A64" s="42" t="s">
        <v>133</v>
      </c>
      <c r="B64" s="44" t="s">
        <v>130</v>
      </c>
      <c r="C64" s="45" t="s">
        <v>7</v>
      </c>
      <c r="D64" s="45" t="s">
        <v>124</v>
      </c>
      <c r="E64" s="45" t="s">
        <v>127</v>
      </c>
      <c r="F64" s="45" t="s">
        <v>13</v>
      </c>
      <c r="G64" s="45" t="s">
        <v>134</v>
      </c>
      <c r="H64" s="46" t="s">
        <v>129</v>
      </c>
      <c r="I64" s="29">
        <v>6670</v>
      </c>
      <c r="J64" s="16"/>
      <c r="K64" s="16"/>
      <c r="L64" s="16"/>
      <c r="M64" s="17"/>
      <c r="N64" s="17"/>
      <c r="O64" s="17"/>
      <c r="P64" s="17"/>
    </row>
    <row r="65" spans="1:16" s="18" customFormat="1" ht="60" x14ac:dyDescent="0.25">
      <c r="A65" s="42" t="s">
        <v>135</v>
      </c>
      <c r="B65" s="44" t="s">
        <v>126</v>
      </c>
      <c r="C65" s="45" t="s">
        <v>7</v>
      </c>
      <c r="D65" s="45" t="s">
        <v>124</v>
      </c>
      <c r="E65" s="45" t="s">
        <v>127</v>
      </c>
      <c r="F65" s="45" t="s">
        <v>13</v>
      </c>
      <c r="G65" s="45" t="s">
        <v>136</v>
      </c>
      <c r="H65" s="46" t="s">
        <v>129</v>
      </c>
      <c r="I65" s="29">
        <v>1000</v>
      </c>
      <c r="J65" s="16"/>
      <c r="K65" s="16"/>
      <c r="L65" s="16"/>
      <c r="M65" s="17"/>
      <c r="N65" s="17"/>
      <c r="O65" s="17"/>
      <c r="P65" s="17"/>
    </row>
    <row r="66" spans="1:16" s="18" customFormat="1" ht="60" x14ac:dyDescent="0.25">
      <c r="A66" s="42" t="s">
        <v>135</v>
      </c>
      <c r="B66" s="44" t="s">
        <v>130</v>
      </c>
      <c r="C66" s="45" t="s">
        <v>7</v>
      </c>
      <c r="D66" s="45" t="s">
        <v>124</v>
      </c>
      <c r="E66" s="45" t="s">
        <v>127</v>
      </c>
      <c r="F66" s="45" t="s">
        <v>13</v>
      </c>
      <c r="G66" s="45" t="s">
        <v>136</v>
      </c>
      <c r="H66" s="46" t="s">
        <v>129</v>
      </c>
      <c r="I66" s="29">
        <v>8500</v>
      </c>
      <c r="J66" s="16"/>
      <c r="K66" s="16"/>
      <c r="L66" s="16"/>
      <c r="M66" s="17"/>
      <c r="N66" s="17"/>
      <c r="O66" s="17"/>
      <c r="P66" s="17"/>
    </row>
    <row r="67" spans="1:16" s="18" customFormat="1" ht="123.75" customHeight="1" x14ac:dyDescent="0.25">
      <c r="A67" s="42" t="s">
        <v>137</v>
      </c>
      <c r="B67" s="44" t="s">
        <v>130</v>
      </c>
      <c r="C67" s="45" t="s">
        <v>7</v>
      </c>
      <c r="D67" s="45" t="s">
        <v>124</v>
      </c>
      <c r="E67" s="45" t="s">
        <v>138</v>
      </c>
      <c r="F67" s="45" t="s">
        <v>13</v>
      </c>
      <c r="G67" s="45" t="s">
        <v>139</v>
      </c>
      <c r="H67" s="46" t="s">
        <v>129</v>
      </c>
      <c r="I67" s="29">
        <v>3080</v>
      </c>
      <c r="J67" s="16"/>
      <c r="K67" s="16"/>
      <c r="L67" s="16"/>
      <c r="M67" s="17"/>
      <c r="N67" s="17"/>
      <c r="O67" s="17"/>
      <c r="P67" s="17"/>
    </row>
    <row r="68" spans="1:16" s="18" customFormat="1" ht="98.25" customHeight="1" x14ac:dyDescent="0.25">
      <c r="A68" s="42" t="s">
        <v>140</v>
      </c>
      <c r="B68" s="44" t="s">
        <v>130</v>
      </c>
      <c r="C68" s="45" t="s">
        <v>7</v>
      </c>
      <c r="D68" s="45" t="s">
        <v>124</v>
      </c>
      <c r="E68" s="45" t="s">
        <v>138</v>
      </c>
      <c r="F68" s="45" t="s">
        <v>13</v>
      </c>
      <c r="G68" s="45" t="s">
        <v>141</v>
      </c>
      <c r="H68" s="46" t="s">
        <v>129</v>
      </c>
      <c r="I68" s="29">
        <v>50150</v>
      </c>
      <c r="J68" s="16"/>
      <c r="K68" s="16"/>
      <c r="L68" s="16"/>
      <c r="M68" s="17"/>
      <c r="N68" s="17"/>
      <c r="O68" s="17"/>
      <c r="P68" s="17"/>
    </row>
    <row r="69" spans="1:16" s="18" customFormat="1" ht="85.5" customHeight="1" x14ac:dyDescent="0.25">
      <c r="A69" s="42" t="s">
        <v>142</v>
      </c>
      <c r="B69" s="44" t="s">
        <v>126</v>
      </c>
      <c r="C69" s="45" t="s">
        <v>7</v>
      </c>
      <c r="D69" s="45" t="s">
        <v>124</v>
      </c>
      <c r="E69" s="45" t="s">
        <v>138</v>
      </c>
      <c r="F69" s="45" t="s">
        <v>13</v>
      </c>
      <c r="G69" s="45" t="s">
        <v>143</v>
      </c>
      <c r="H69" s="46" t="s">
        <v>129</v>
      </c>
      <c r="I69" s="29">
        <v>500</v>
      </c>
      <c r="J69" s="16"/>
      <c r="K69" s="16"/>
      <c r="L69" s="16"/>
      <c r="M69" s="17"/>
      <c r="N69" s="17"/>
      <c r="O69" s="17"/>
      <c r="P69" s="17"/>
    </row>
    <row r="70" spans="1:16" s="18" customFormat="1" ht="135.75" customHeight="1" x14ac:dyDescent="0.25">
      <c r="A70" s="42" t="s">
        <v>144</v>
      </c>
      <c r="B70" s="44" t="s">
        <v>130</v>
      </c>
      <c r="C70" s="45" t="s">
        <v>7</v>
      </c>
      <c r="D70" s="45" t="s">
        <v>124</v>
      </c>
      <c r="E70" s="45" t="s">
        <v>138</v>
      </c>
      <c r="F70" s="45" t="s">
        <v>13</v>
      </c>
      <c r="G70" s="45" t="s">
        <v>145</v>
      </c>
      <c r="H70" s="46" t="s">
        <v>129</v>
      </c>
      <c r="I70" s="29">
        <v>4000</v>
      </c>
      <c r="J70" s="16"/>
      <c r="K70" s="16"/>
      <c r="L70" s="16"/>
      <c r="M70" s="17"/>
      <c r="N70" s="17"/>
      <c r="O70" s="17"/>
      <c r="P70" s="17"/>
    </row>
    <row r="71" spans="1:16" s="18" customFormat="1" ht="74.25" customHeight="1" x14ac:dyDescent="0.25">
      <c r="A71" s="43" t="s">
        <v>146</v>
      </c>
      <c r="B71" s="44" t="s">
        <v>126</v>
      </c>
      <c r="C71" s="45" t="s">
        <v>7</v>
      </c>
      <c r="D71" s="45" t="s">
        <v>124</v>
      </c>
      <c r="E71" s="45" t="s">
        <v>138</v>
      </c>
      <c r="F71" s="45" t="s">
        <v>13</v>
      </c>
      <c r="G71" s="45" t="s">
        <v>147</v>
      </c>
      <c r="H71" s="46" t="s">
        <v>129</v>
      </c>
      <c r="I71" s="29">
        <v>8000</v>
      </c>
      <c r="J71" s="16"/>
      <c r="K71" s="16"/>
      <c r="L71" s="16"/>
      <c r="M71" s="17"/>
      <c r="N71" s="17"/>
      <c r="O71" s="17"/>
      <c r="P71" s="17"/>
    </row>
    <row r="72" spans="1:16" s="18" customFormat="1" ht="75" customHeight="1" x14ac:dyDescent="0.25">
      <c r="A72" s="43" t="s">
        <v>146</v>
      </c>
      <c r="B72" s="44" t="s">
        <v>130</v>
      </c>
      <c r="C72" s="45" t="s">
        <v>7</v>
      </c>
      <c r="D72" s="45" t="s">
        <v>124</v>
      </c>
      <c r="E72" s="45" t="s">
        <v>138</v>
      </c>
      <c r="F72" s="45" t="s">
        <v>13</v>
      </c>
      <c r="G72" s="45" t="s">
        <v>147</v>
      </c>
      <c r="H72" s="46" t="s">
        <v>129</v>
      </c>
      <c r="I72" s="29">
        <v>219850</v>
      </c>
      <c r="J72" s="16"/>
      <c r="K72" s="16"/>
      <c r="L72" s="16"/>
      <c r="M72" s="17"/>
      <c r="N72" s="17"/>
      <c r="O72" s="17"/>
      <c r="P72" s="17"/>
    </row>
    <row r="73" spans="1:16" s="18" customFormat="1" ht="77.25" customHeight="1" x14ac:dyDescent="0.25">
      <c r="A73" s="42" t="s">
        <v>148</v>
      </c>
      <c r="B73" s="44" t="s">
        <v>126</v>
      </c>
      <c r="C73" s="45" t="s">
        <v>7</v>
      </c>
      <c r="D73" s="45" t="s">
        <v>124</v>
      </c>
      <c r="E73" s="45" t="s">
        <v>138</v>
      </c>
      <c r="F73" s="45" t="s">
        <v>13</v>
      </c>
      <c r="G73" s="45" t="s">
        <v>136</v>
      </c>
      <c r="H73" s="46" t="s">
        <v>129</v>
      </c>
      <c r="I73" s="29">
        <v>9400</v>
      </c>
      <c r="J73" s="16"/>
      <c r="K73" s="16"/>
      <c r="L73" s="16"/>
      <c r="M73" s="17"/>
      <c r="N73" s="17"/>
      <c r="O73" s="17"/>
      <c r="P73" s="17"/>
    </row>
    <row r="74" spans="1:16" s="18" customFormat="1" ht="74.25" customHeight="1" x14ac:dyDescent="0.25">
      <c r="A74" s="42" t="s">
        <v>148</v>
      </c>
      <c r="B74" s="44" t="s">
        <v>130</v>
      </c>
      <c r="C74" s="45" t="s">
        <v>7</v>
      </c>
      <c r="D74" s="45" t="s">
        <v>124</v>
      </c>
      <c r="E74" s="45" t="s">
        <v>138</v>
      </c>
      <c r="F74" s="45" t="s">
        <v>13</v>
      </c>
      <c r="G74" s="45" t="s">
        <v>136</v>
      </c>
      <c r="H74" s="46" t="s">
        <v>129</v>
      </c>
      <c r="I74" s="29">
        <v>1670</v>
      </c>
      <c r="J74" s="16"/>
      <c r="K74" s="16"/>
      <c r="L74" s="16"/>
      <c r="M74" s="17"/>
      <c r="N74" s="17"/>
      <c r="O74" s="17"/>
      <c r="P74" s="17"/>
    </row>
    <row r="75" spans="1:16" s="18" customFormat="1" ht="72" x14ac:dyDescent="0.25">
      <c r="A75" s="42" t="s">
        <v>149</v>
      </c>
      <c r="B75" s="44" t="s">
        <v>126</v>
      </c>
      <c r="C75" s="45" t="s">
        <v>7</v>
      </c>
      <c r="D75" s="45" t="s">
        <v>124</v>
      </c>
      <c r="E75" s="45" t="s">
        <v>150</v>
      </c>
      <c r="F75" s="45" t="s">
        <v>13</v>
      </c>
      <c r="G75" s="45" t="s">
        <v>151</v>
      </c>
      <c r="H75" s="46" t="s">
        <v>129</v>
      </c>
      <c r="I75" s="29">
        <v>400</v>
      </c>
      <c r="J75" s="16"/>
      <c r="K75" s="16"/>
      <c r="L75" s="16"/>
      <c r="M75" s="17"/>
      <c r="N75" s="17"/>
      <c r="O75" s="17"/>
      <c r="P75" s="17"/>
    </row>
    <row r="76" spans="1:16" s="18" customFormat="1" ht="72" x14ac:dyDescent="0.25">
      <c r="A76" s="42" t="s">
        <v>149</v>
      </c>
      <c r="B76" s="44" t="s">
        <v>130</v>
      </c>
      <c r="C76" s="45" t="s">
        <v>7</v>
      </c>
      <c r="D76" s="45" t="s">
        <v>124</v>
      </c>
      <c r="E76" s="45" t="s">
        <v>150</v>
      </c>
      <c r="F76" s="45" t="s">
        <v>13</v>
      </c>
      <c r="G76" s="45" t="s">
        <v>151</v>
      </c>
      <c r="H76" s="46" t="s">
        <v>129</v>
      </c>
      <c r="I76" s="29">
        <v>4370</v>
      </c>
      <c r="J76" s="16"/>
      <c r="K76" s="16"/>
      <c r="L76" s="16"/>
      <c r="M76" s="17"/>
      <c r="N76" s="17"/>
      <c r="O76" s="17"/>
      <c r="P76" s="17"/>
    </row>
    <row r="77" spans="1:16" s="18" customFormat="1" ht="84" x14ac:dyDescent="0.25">
      <c r="A77" s="42" t="s">
        <v>152</v>
      </c>
      <c r="B77" s="44" t="s">
        <v>130</v>
      </c>
      <c r="C77" s="45" t="s">
        <v>7</v>
      </c>
      <c r="D77" s="45" t="s">
        <v>124</v>
      </c>
      <c r="E77" s="45" t="s">
        <v>150</v>
      </c>
      <c r="F77" s="45" t="s">
        <v>13</v>
      </c>
      <c r="G77" s="45" t="s">
        <v>153</v>
      </c>
      <c r="H77" s="46" t="s">
        <v>129</v>
      </c>
      <c r="I77" s="29">
        <v>64360</v>
      </c>
      <c r="J77" s="16"/>
      <c r="K77" s="16"/>
      <c r="L77" s="16"/>
      <c r="M77" s="17"/>
      <c r="N77" s="17"/>
      <c r="O77" s="17"/>
      <c r="P77" s="17"/>
    </row>
    <row r="78" spans="1:16" s="18" customFormat="1" ht="63" customHeight="1" x14ac:dyDescent="0.25">
      <c r="A78" s="42" t="s">
        <v>154</v>
      </c>
      <c r="B78" s="44" t="s">
        <v>126</v>
      </c>
      <c r="C78" s="45" t="s">
        <v>7</v>
      </c>
      <c r="D78" s="45" t="s">
        <v>124</v>
      </c>
      <c r="E78" s="45" t="s">
        <v>150</v>
      </c>
      <c r="F78" s="45" t="s">
        <v>13</v>
      </c>
      <c r="G78" s="45" t="s">
        <v>155</v>
      </c>
      <c r="H78" s="46" t="s">
        <v>129</v>
      </c>
      <c r="I78" s="29">
        <v>750</v>
      </c>
      <c r="J78" s="16"/>
      <c r="K78" s="16"/>
      <c r="L78" s="16"/>
      <c r="M78" s="17"/>
      <c r="N78" s="17"/>
      <c r="O78" s="17"/>
      <c r="P78" s="17"/>
    </row>
    <row r="79" spans="1:16" s="18" customFormat="1" ht="62.25" customHeight="1" x14ac:dyDescent="0.25">
      <c r="A79" s="42" t="s">
        <v>154</v>
      </c>
      <c r="B79" s="44" t="s">
        <v>130</v>
      </c>
      <c r="C79" s="45" t="s">
        <v>7</v>
      </c>
      <c r="D79" s="45" t="s">
        <v>124</v>
      </c>
      <c r="E79" s="45" t="s">
        <v>150</v>
      </c>
      <c r="F79" s="45" t="s">
        <v>13</v>
      </c>
      <c r="G79" s="45" t="s">
        <v>155</v>
      </c>
      <c r="H79" s="46" t="s">
        <v>129</v>
      </c>
      <c r="I79" s="29">
        <v>42130</v>
      </c>
      <c r="J79" s="16"/>
      <c r="K79" s="16"/>
      <c r="L79" s="16"/>
      <c r="M79" s="17"/>
      <c r="N79" s="17"/>
      <c r="O79" s="17"/>
      <c r="P79" s="17"/>
    </row>
    <row r="80" spans="1:16" s="18" customFormat="1" ht="60" x14ac:dyDescent="0.25">
      <c r="A80" s="42" t="s">
        <v>156</v>
      </c>
      <c r="B80" s="44" t="s">
        <v>130</v>
      </c>
      <c r="C80" s="45" t="s">
        <v>7</v>
      </c>
      <c r="D80" s="45" t="s">
        <v>124</v>
      </c>
      <c r="E80" s="45" t="s">
        <v>150</v>
      </c>
      <c r="F80" s="45" t="s">
        <v>13</v>
      </c>
      <c r="G80" s="45" t="s">
        <v>136</v>
      </c>
      <c r="H80" s="46" t="s">
        <v>129</v>
      </c>
      <c r="I80" s="29">
        <v>3830</v>
      </c>
      <c r="J80" s="16"/>
      <c r="K80" s="16"/>
      <c r="L80" s="16"/>
      <c r="M80" s="17"/>
      <c r="N80" s="17"/>
      <c r="O80" s="17"/>
      <c r="P80" s="17"/>
    </row>
    <row r="81" spans="1:16" s="18" customFormat="1" ht="84" x14ac:dyDescent="0.25">
      <c r="A81" s="42" t="s">
        <v>157</v>
      </c>
      <c r="B81" s="44" t="s">
        <v>130</v>
      </c>
      <c r="C81" s="45" t="s">
        <v>7</v>
      </c>
      <c r="D81" s="45" t="s">
        <v>124</v>
      </c>
      <c r="E81" s="45" t="s">
        <v>158</v>
      </c>
      <c r="F81" s="45" t="s">
        <v>13</v>
      </c>
      <c r="G81" s="45" t="s">
        <v>159</v>
      </c>
      <c r="H81" s="46" t="s">
        <v>129</v>
      </c>
      <c r="I81" s="29">
        <v>1000</v>
      </c>
      <c r="J81" s="16"/>
      <c r="K81" s="16"/>
      <c r="L81" s="16"/>
      <c r="M81" s="17"/>
      <c r="N81" s="17"/>
      <c r="O81" s="17"/>
      <c r="P81" s="17"/>
    </row>
    <row r="82" spans="1:16" s="18" customFormat="1" ht="84" x14ac:dyDescent="0.25">
      <c r="A82" s="42" t="s">
        <v>160</v>
      </c>
      <c r="B82" s="44" t="s">
        <v>130</v>
      </c>
      <c r="C82" s="45" t="s">
        <v>7</v>
      </c>
      <c r="D82" s="45" t="s">
        <v>124</v>
      </c>
      <c r="E82" s="45" t="s">
        <v>158</v>
      </c>
      <c r="F82" s="45" t="s">
        <v>13</v>
      </c>
      <c r="G82" s="45" t="s">
        <v>161</v>
      </c>
      <c r="H82" s="46" t="s">
        <v>129</v>
      </c>
      <c r="I82" s="29">
        <v>80000</v>
      </c>
      <c r="J82" s="16"/>
      <c r="K82" s="16"/>
      <c r="L82" s="16"/>
      <c r="M82" s="17"/>
      <c r="N82" s="17"/>
      <c r="O82" s="17"/>
      <c r="P82" s="17"/>
    </row>
    <row r="83" spans="1:16" s="18" customFormat="1" ht="60" x14ac:dyDescent="0.25">
      <c r="A83" s="43" t="s">
        <v>162</v>
      </c>
      <c r="B83" s="44" t="s">
        <v>126</v>
      </c>
      <c r="C83" s="45" t="s">
        <v>7</v>
      </c>
      <c r="D83" s="45" t="s">
        <v>124</v>
      </c>
      <c r="E83" s="45" t="s">
        <v>163</v>
      </c>
      <c r="F83" s="45" t="s">
        <v>13</v>
      </c>
      <c r="G83" s="45" t="s">
        <v>136</v>
      </c>
      <c r="H83" s="46" t="s">
        <v>129</v>
      </c>
      <c r="I83" s="29">
        <v>200</v>
      </c>
      <c r="J83" s="16"/>
      <c r="K83" s="16"/>
      <c r="L83" s="16"/>
      <c r="M83" s="17"/>
      <c r="N83" s="17"/>
      <c r="O83" s="17"/>
      <c r="P83" s="17"/>
    </row>
    <row r="84" spans="1:16" s="18" customFormat="1" ht="60" x14ac:dyDescent="0.25">
      <c r="A84" s="43" t="s">
        <v>162</v>
      </c>
      <c r="B84" s="44" t="s">
        <v>130</v>
      </c>
      <c r="C84" s="45" t="s">
        <v>7</v>
      </c>
      <c r="D84" s="45" t="s">
        <v>124</v>
      </c>
      <c r="E84" s="45" t="s">
        <v>163</v>
      </c>
      <c r="F84" s="45" t="s">
        <v>13</v>
      </c>
      <c r="G84" s="45" t="s">
        <v>136</v>
      </c>
      <c r="H84" s="46" t="s">
        <v>129</v>
      </c>
      <c r="I84" s="29">
        <v>2670</v>
      </c>
      <c r="J84" s="16"/>
      <c r="K84" s="16"/>
      <c r="L84" s="16"/>
      <c r="M84" s="17"/>
      <c r="N84" s="17"/>
      <c r="O84" s="17"/>
      <c r="P84" s="17"/>
    </row>
    <row r="85" spans="1:16" s="18" customFormat="1" ht="96" x14ac:dyDescent="0.25">
      <c r="A85" s="42" t="s">
        <v>164</v>
      </c>
      <c r="B85" s="44" t="s">
        <v>130</v>
      </c>
      <c r="C85" s="45" t="s">
        <v>7</v>
      </c>
      <c r="D85" s="45" t="s">
        <v>124</v>
      </c>
      <c r="E85" s="45" t="s">
        <v>165</v>
      </c>
      <c r="F85" s="45" t="s">
        <v>13</v>
      </c>
      <c r="G85" s="45" t="s">
        <v>166</v>
      </c>
      <c r="H85" s="46" t="s">
        <v>129</v>
      </c>
      <c r="I85" s="29">
        <v>9830</v>
      </c>
      <c r="J85" s="16"/>
      <c r="K85" s="16"/>
      <c r="L85" s="16"/>
      <c r="M85" s="17"/>
      <c r="N85" s="17"/>
      <c r="O85" s="17"/>
      <c r="P85" s="17"/>
    </row>
    <row r="86" spans="1:16" s="18" customFormat="1" ht="84" x14ac:dyDescent="0.25">
      <c r="A86" s="42" t="s">
        <v>167</v>
      </c>
      <c r="B86" s="44" t="s">
        <v>130</v>
      </c>
      <c r="C86" s="45" t="s">
        <v>7</v>
      </c>
      <c r="D86" s="45" t="s">
        <v>124</v>
      </c>
      <c r="E86" s="45" t="s">
        <v>168</v>
      </c>
      <c r="F86" s="45" t="s">
        <v>13</v>
      </c>
      <c r="G86" s="45" t="s">
        <v>169</v>
      </c>
      <c r="H86" s="46" t="s">
        <v>129</v>
      </c>
      <c r="I86" s="29">
        <v>830</v>
      </c>
      <c r="J86" s="16"/>
      <c r="K86" s="16"/>
      <c r="L86" s="16"/>
      <c r="M86" s="17"/>
      <c r="N86" s="17"/>
      <c r="O86" s="17"/>
      <c r="P86" s="17"/>
    </row>
    <row r="87" spans="1:16" s="18" customFormat="1" ht="60" x14ac:dyDescent="0.25">
      <c r="A87" s="42" t="s">
        <v>170</v>
      </c>
      <c r="B87" s="44" t="s">
        <v>130</v>
      </c>
      <c r="C87" s="45" t="s">
        <v>7</v>
      </c>
      <c r="D87" s="45" t="s">
        <v>124</v>
      </c>
      <c r="E87" s="45" t="s">
        <v>168</v>
      </c>
      <c r="F87" s="45" t="s">
        <v>13</v>
      </c>
      <c r="G87" s="45" t="s">
        <v>136</v>
      </c>
      <c r="H87" s="46" t="s">
        <v>129</v>
      </c>
      <c r="I87" s="29">
        <v>23500</v>
      </c>
      <c r="J87" s="16"/>
      <c r="K87" s="16"/>
      <c r="L87" s="16"/>
      <c r="M87" s="17"/>
      <c r="N87" s="17"/>
      <c r="O87" s="17"/>
      <c r="P87" s="17"/>
    </row>
    <row r="88" spans="1:16" s="18" customFormat="1" ht="96" x14ac:dyDescent="0.25">
      <c r="A88" s="42" t="s">
        <v>171</v>
      </c>
      <c r="B88" s="44" t="s">
        <v>130</v>
      </c>
      <c r="C88" s="45" t="s">
        <v>7</v>
      </c>
      <c r="D88" s="45" t="s">
        <v>124</v>
      </c>
      <c r="E88" s="45" t="s">
        <v>172</v>
      </c>
      <c r="F88" s="45" t="s">
        <v>13</v>
      </c>
      <c r="G88" s="45" t="s">
        <v>121</v>
      </c>
      <c r="H88" s="46" t="s">
        <v>129</v>
      </c>
      <c r="I88" s="29">
        <v>500</v>
      </c>
      <c r="J88" s="16"/>
      <c r="K88" s="16"/>
      <c r="L88" s="16"/>
      <c r="M88" s="17"/>
      <c r="N88" s="17"/>
      <c r="O88" s="17"/>
      <c r="P88" s="17"/>
    </row>
    <row r="89" spans="1:16" s="18" customFormat="1" ht="96" x14ac:dyDescent="0.25">
      <c r="A89" s="42" t="s">
        <v>173</v>
      </c>
      <c r="B89" s="44" t="s">
        <v>130</v>
      </c>
      <c r="C89" s="45" t="s">
        <v>7</v>
      </c>
      <c r="D89" s="45" t="s">
        <v>124</v>
      </c>
      <c r="E89" s="45" t="s">
        <v>172</v>
      </c>
      <c r="F89" s="45" t="s">
        <v>13</v>
      </c>
      <c r="G89" s="45" t="s">
        <v>174</v>
      </c>
      <c r="H89" s="46" t="s">
        <v>129</v>
      </c>
      <c r="I89" s="29">
        <v>498330</v>
      </c>
      <c r="J89" s="16"/>
      <c r="K89" s="16"/>
      <c r="L89" s="16"/>
      <c r="M89" s="17"/>
      <c r="N89" s="17"/>
      <c r="O89" s="17"/>
      <c r="P89" s="17"/>
    </row>
    <row r="90" spans="1:16" s="18" customFormat="1" ht="84" x14ac:dyDescent="0.25">
      <c r="A90" s="42" t="s">
        <v>175</v>
      </c>
      <c r="B90" s="44" t="s">
        <v>130</v>
      </c>
      <c r="C90" s="45" t="s">
        <v>7</v>
      </c>
      <c r="D90" s="45" t="s">
        <v>124</v>
      </c>
      <c r="E90" s="45" t="s">
        <v>172</v>
      </c>
      <c r="F90" s="45" t="s">
        <v>13</v>
      </c>
      <c r="G90" s="45" t="s">
        <v>147</v>
      </c>
      <c r="H90" s="46" t="s">
        <v>129</v>
      </c>
      <c r="I90" s="29">
        <v>330</v>
      </c>
      <c r="J90" s="16"/>
      <c r="K90" s="16"/>
      <c r="L90" s="16"/>
      <c r="M90" s="17"/>
      <c r="N90" s="17"/>
      <c r="O90" s="17"/>
      <c r="P90" s="17"/>
    </row>
    <row r="91" spans="1:16" s="18" customFormat="1" ht="75" customHeight="1" x14ac:dyDescent="0.25">
      <c r="A91" s="42" t="s">
        <v>176</v>
      </c>
      <c r="B91" s="44" t="s">
        <v>130</v>
      </c>
      <c r="C91" s="45" t="s">
        <v>7</v>
      </c>
      <c r="D91" s="45" t="s">
        <v>124</v>
      </c>
      <c r="E91" s="45" t="s">
        <v>172</v>
      </c>
      <c r="F91" s="45" t="s">
        <v>13</v>
      </c>
      <c r="G91" s="45" t="s">
        <v>136</v>
      </c>
      <c r="H91" s="46" t="s">
        <v>129</v>
      </c>
      <c r="I91" s="29">
        <v>48560</v>
      </c>
      <c r="J91" s="16"/>
      <c r="K91" s="16"/>
      <c r="L91" s="16"/>
      <c r="M91" s="17"/>
      <c r="N91" s="17"/>
      <c r="O91" s="17"/>
      <c r="P91" s="17"/>
    </row>
    <row r="92" spans="1:16" s="18" customFormat="1" ht="97.5" customHeight="1" x14ac:dyDescent="0.25">
      <c r="A92" s="42" t="s">
        <v>177</v>
      </c>
      <c r="B92" s="44" t="s">
        <v>130</v>
      </c>
      <c r="C92" s="45" t="s">
        <v>7</v>
      </c>
      <c r="D92" s="45" t="s">
        <v>124</v>
      </c>
      <c r="E92" s="45" t="s">
        <v>178</v>
      </c>
      <c r="F92" s="45" t="s">
        <v>13</v>
      </c>
      <c r="G92" s="45" t="s">
        <v>179</v>
      </c>
      <c r="H92" s="46" t="s">
        <v>129</v>
      </c>
      <c r="I92" s="29">
        <v>4660</v>
      </c>
      <c r="J92" s="16"/>
      <c r="K92" s="16"/>
      <c r="L92" s="16"/>
      <c r="M92" s="17"/>
      <c r="N92" s="17"/>
      <c r="O92" s="17"/>
      <c r="P92" s="17"/>
    </row>
    <row r="93" spans="1:16" s="18" customFormat="1" ht="108" x14ac:dyDescent="0.25">
      <c r="A93" s="42" t="s">
        <v>180</v>
      </c>
      <c r="B93" s="44" t="s">
        <v>130</v>
      </c>
      <c r="C93" s="45" t="s">
        <v>7</v>
      </c>
      <c r="D93" s="45" t="s">
        <v>124</v>
      </c>
      <c r="E93" s="45" t="s">
        <v>178</v>
      </c>
      <c r="F93" s="45" t="s">
        <v>13</v>
      </c>
      <c r="G93" s="45" t="s">
        <v>181</v>
      </c>
      <c r="H93" s="46" t="s">
        <v>129</v>
      </c>
      <c r="I93" s="29">
        <v>8670</v>
      </c>
      <c r="J93" s="16"/>
      <c r="K93" s="16"/>
      <c r="L93" s="16"/>
      <c r="M93" s="17"/>
      <c r="N93" s="17"/>
      <c r="O93" s="17"/>
      <c r="P93" s="17"/>
    </row>
    <row r="94" spans="1:16" s="18" customFormat="1" ht="144" x14ac:dyDescent="0.25">
      <c r="A94" s="42" t="s">
        <v>182</v>
      </c>
      <c r="B94" s="44" t="s">
        <v>130</v>
      </c>
      <c r="C94" s="45" t="s">
        <v>7</v>
      </c>
      <c r="D94" s="45" t="s">
        <v>124</v>
      </c>
      <c r="E94" s="45" t="s">
        <v>178</v>
      </c>
      <c r="F94" s="45" t="s">
        <v>13</v>
      </c>
      <c r="G94" s="45" t="s">
        <v>183</v>
      </c>
      <c r="H94" s="46" t="s">
        <v>129</v>
      </c>
      <c r="I94" s="29">
        <v>35000</v>
      </c>
      <c r="J94" s="16"/>
      <c r="K94" s="16"/>
      <c r="L94" s="16"/>
      <c r="M94" s="17"/>
      <c r="N94" s="17"/>
      <c r="O94" s="17"/>
      <c r="P94" s="17"/>
    </row>
    <row r="95" spans="1:16" s="18" customFormat="1" ht="87.75" customHeight="1" x14ac:dyDescent="0.25">
      <c r="A95" s="42" t="s">
        <v>184</v>
      </c>
      <c r="B95" s="44" t="s">
        <v>130</v>
      </c>
      <c r="C95" s="45" t="s">
        <v>7</v>
      </c>
      <c r="D95" s="45" t="s">
        <v>124</v>
      </c>
      <c r="E95" s="45" t="s">
        <v>178</v>
      </c>
      <c r="F95" s="45" t="s">
        <v>13</v>
      </c>
      <c r="G95" s="45" t="s">
        <v>136</v>
      </c>
      <c r="H95" s="46" t="s">
        <v>129</v>
      </c>
      <c r="I95" s="29">
        <v>29740</v>
      </c>
      <c r="J95" s="16"/>
      <c r="K95" s="16"/>
      <c r="L95" s="16"/>
      <c r="M95" s="17"/>
      <c r="N95" s="17"/>
      <c r="O95" s="17"/>
      <c r="P95" s="17"/>
    </row>
    <row r="96" spans="1:16" s="18" customFormat="1" ht="96" x14ac:dyDescent="0.25">
      <c r="A96" s="42" t="s">
        <v>185</v>
      </c>
      <c r="B96" s="44" t="s">
        <v>130</v>
      </c>
      <c r="C96" s="45" t="s">
        <v>7</v>
      </c>
      <c r="D96" s="45" t="s">
        <v>124</v>
      </c>
      <c r="E96" s="45" t="s">
        <v>186</v>
      </c>
      <c r="F96" s="45" t="s">
        <v>13</v>
      </c>
      <c r="G96" s="45" t="s">
        <v>187</v>
      </c>
      <c r="H96" s="46" t="s">
        <v>129</v>
      </c>
      <c r="I96" s="29">
        <v>5100</v>
      </c>
      <c r="J96" s="16"/>
      <c r="K96" s="16"/>
      <c r="L96" s="16"/>
      <c r="M96" s="17"/>
      <c r="N96" s="17"/>
      <c r="O96" s="17"/>
      <c r="P96" s="17"/>
    </row>
    <row r="97" spans="1:16" s="18" customFormat="1" ht="110.25" customHeight="1" x14ac:dyDescent="0.25">
      <c r="A97" s="42" t="s">
        <v>188</v>
      </c>
      <c r="B97" s="44" t="s">
        <v>130</v>
      </c>
      <c r="C97" s="45" t="s">
        <v>7</v>
      </c>
      <c r="D97" s="45" t="s">
        <v>124</v>
      </c>
      <c r="E97" s="45" t="s">
        <v>186</v>
      </c>
      <c r="F97" s="45" t="s">
        <v>13</v>
      </c>
      <c r="G97" s="45" t="s">
        <v>139</v>
      </c>
      <c r="H97" s="46" t="s">
        <v>129</v>
      </c>
      <c r="I97" s="29">
        <v>1350</v>
      </c>
      <c r="J97" s="16"/>
      <c r="K97" s="16"/>
      <c r="L97" s="16"/>
      <c r="M97" s="17"/>
      <c r="N97" s="17"/>
      <c r="O97" s="17"/>
      <c r="P97" s="17"/>
    </row>
    <row r="98" spans="1:16" s="18" customFormat="1" ht="63" customHeight="1" x14ac:dyDescent="0.25">
      <c r="A98" s="42" t="s">
        <v>189</v>
      </c>
      <c r="B98" s="44" t="s">
        <v>130</v>
      </c>
      <c r="C98" s="45" t="s">
        <v>7</v>
      </c>
      <c r="D98" s="45" t="s">
        <v>124</v>
      </c>
      <c r="E98" s="45" t="s">
        <v>186</v>
      </c>
      <c r="F98" s="45" t="s">
        <v>13</v>
      </c>
      <c r="G98" s="45" t="s">
        <v>136</v>
      </c>
      <c r="H98" s="46" t="s">
        <v>129</v>
      </c>
      <c r="I98" s="29">
        <v>500</v>
      </c>
      <c r="J98" s="16"/>
      <c r="K98" s="16"/>
      <c r="L98" s="16"/>
      <c r="M98" s="17"/>
      <c r="N98" s="17"/>
      <c r="O98" s="17"/>
      <c r="P98" s="17"/>
    </row>
    <row r="99" spans="1:16" s="18" customFormat="1" ht="132" x14ac:dyDescent="0.25">
      <c r="A99" s="42" t="s">
        <v>190</v>
      </c>
      <c r="B99" s="44" t="s">
        <v>191</v>
      </c>
      <c r="C99" s="45" t="s">
        <v>7</v>
      </c>
      <c r="D99" s="45" t="s">
        <v>124</v>
      </c>
      <c r="E99" s="45" t="s">
        <v>192</v>
      </c>
      <c r="F99" s="45" t="s">
        <v>13</v>
      </c>
      <c r="G99" s="45" t="s">
        <v>179</v>
      </c>
      <c r="H99" s="46" t="s">
        <v>129</v>
      </c>
      <c r="I99" s="29">
        <v>12000</v>
      </c>
      <c r="J99" s="16"/>
      <c r="K99" s="16"/>
      <c r="L99" s="16"/>
      <c r="M99" s="17"/>
      <c r="N99" s="17"/>
      <c r="O99" s="17"/>
      <c r="P99" s="17"/>
    </row>
    <row r="100" spans="1:16" s="18" customFormat="1" ht="132" x14ac:dyDescent="0.25">
      <c r="A100" s="42" t="s">
        <v>190</v>
      </c>
      <c r="B100" s="44" t="s">
        <v>130</v>
      </c>
      <c r="C100" s="45" t="s">
        <v>7</v>
      </c>
      <c r="D100" s="45" t="s">
        <v>124</v>
      </c>
      <c r="E100" s="45" t="s">
        <v>192</v>
      </c>
      <c r="F100" s="45" t="s">
        <v>13</v>
      </c>
      <c r="G100" s="45" t="s">
        <v>179</v>
      </c>
      <c r="H100" s="46" t="s">
        <v>129</v>
      </c>
      <c r="I100" s="29">
        <v>82830</v>
      </c>
      <c r="J100" s="16"/>
      <c r="K100" s="16"/>
      <c r="L100" s="16"/>
      <c r="M100" s="17"/>
      <c r="N100" s="17"/>
      <c r="O100" s="17"/>
      <c r="P100" s="17"/>
    </row>
    <row r="101" spans="1:16" s="18" customFormat="1" ht="96" x14ac:dyDescent="0.25">
      <c r="A101" s="42" t="s">
        <v>193</v>
      </c>
      <c r="B101" s="44" t="s">
        <v>130</v>
      </c>
      <c r="C101" s="45" t="s">
        <v>7</v>
      </c>
      <c r="D101" s="45" t="s">
        <v>124</v>
      </c>
      <c r="E101" s="45" t="s">
        <v>192</v>
      </c>
      <c r="F101" s="45" t="s">
        <v>13</v>
      </c>
      <c r="G101" s="45" t="s">
        <v>183</v>
      </c>
      <c r="H101" s="46" t="s">
        <v>129</v>
      </c>
      <c r="I101" s="29">
        <v>2000</v>
      </c>
      <c r="J101" s="16"/>
      <c r="K101" s="16"/>
      <c r="L101" s="16"/>
      <c r="M101" s="17"/>
      <c r="N101" s="17"/>
      <c r="O101" s="17"/>
      <c r="P101" s="17"/>
    </row>
    <row r="102" spans="1:16" s="18" customFormat="1" ht="72" x14ac:dyDescent="0.25">
      <c r="A102" s="42" t="s">
        <v>194</v>
      </c>
      <c r="B102" s="44" t="s">
        <v>130</v>
      </c>
      <c r="C102" s="45" t="s">
        <v>7</v>
      </c>
      <c r="D102" s="45" t="s">
        <v>124</v>
      </c>
      <c r="E102" s="45" t="s">
        <v>192</v>
      </c>
      <c r="F102" s="45" t="s">
        <v>13</v>
      </c>
      <c r="G102" s="45" t="s">
        <v>195</v>
      </c>
      <c r="H102" s="46" t="s">
        <v>129</v>
      </c>
      <c r="I102" s="29">
        <v>25480</v>
      </c>
      <c r="J102" s="16"/>
      <c r="K102" s="16"/>
      <c r="L102" s="16"/>
      <c r="M102" s="17"/>
      <c r="N102" s="17"/>
      <c r="O102" s="17"/>
      <c r="P102" s="17"/>
    </row>
    <row r="103" spans="1:16" s="18" customFormat="1" ht="60" x14ac:dyDescent="0.25">
      <c r="A103" s="42" t="s">
        <v>196</v>
      </c>
      <c r="B103" s="44" t="s">
        <v>126</v>
      </c>
      <c r="C103" s="45" t="s">
        <v>7</v>
      </c>
      <c r="D103" s="45" t="s">
        <v>124</v>
      </c>
      <c r="E103" s="45" t="s">
        <v>192</v>
      </c>
      <c r="F103" s="45" t="s">
        <v>13</v>
      </c>
      <c r="G103" s="45" t="s">
        <v>136</v>
      </c>
      <c r="H103" s="46" t="s">
        <v>129</v>
      </c>
      <c r="I103" s="29">
        <v>300</v>
      </c>
      <c r="J103" s="16"/>
      <c r="K103" s="16"/>
      <c r="L103" s="16"/>
      <c r="M103" s="17"/>
      <c r="N103" s="17"/>
      <c r="O103" s="17"/>
      <c r="P103" s="17"/>
    </row>
    <row r="104" spans="1:16" s="18" customFormat="1" ht="60" x14ac:dyDescent="0.25">
      <c r="A104" s="42" t="s">
        <v>196</v>
      </c>
      <c r="B104" s="44" t="s">
        <v>130</v>
      </c>
      <c r="C104" s="45" t="s">
        <v>7</v>
      </c>
      <c r="D104" s="45" t="s">
        <v>124</v>
      </c>
      <c r="E104" s="45" t="s">
        <v>192</v>
      </c>
      <c r="F104" s="45" t="s">
        <v>13</v>
      </c>
      <c r="G104" s="45" t="s">
        <v>136</v>
      </c>
      <c r="H104" s="46" t="s">
        <v>129</v>
      </c>
      <c r="I104" s="29">
        <v>3230</v>
      </c>
      <c r="J104" s="16"/>
      <c r="K104" s="16"/>
      <c r="L104" s="16"/>
      <c r="M104" s="17"/>
      <c r="N104" s="17"/>
      <c r="O104" s="17"/>
      <c r="P104" s="17"/>
    </row>
    <row r="105" spans="1:16" s="18" customFormat="1" ht="84" x14ac:dyDescent="0.25">
      <c r="A105" s="42" t="s">
        <v>197</v>
      </c>
      <c r="B105" s="44" t="s">
        <v>130</v>
      </c>
      <c r="C105" s="45" t="s">
        <v>7</v>
      </c>
      <c r="D105" s="45" t="s">
        <v>124</v>
      </c>
      <c r="E105" s="45" t="s">
        <v>198</v>
      </c>
      <c r="F105" s="45" t="s">
        <v>13</v>
      </c>
      <c r="G105" s="45" t="s">
        <v>187</v>
      </c>
      <c r="H105" s="46" t="s">
        <v>129</v>
      </c>
      <c r="I105" s="29">
        <v>6670</v>
      </c>
      <c r="J105" s="16"/>
      <c r="K105" s="16"/>
      <c r="L105" s="16"/>
      <c r="M105" s="17"/>
      <c r="N105" s="17"/>
      <c r="O105" s="17"/>
      <c r="P105" s="17"/>
    </row>
    <row r="106" spans="1:16" s="18" customFormat="1" ht="177" customHeight="1" x14ac:dyDescent="0.25">
      <c r="A106" s="42" t="s">
        <v>199</v>
      </c>
      <c r="B106" s="44" t="s">
        <v>130</v>
      </c>
      <c r="C106" s="45" t="s">
        <v>7</v>
      </c>
      <c r="D106" s="45" t="s">
        <v>124</v>
      </c>
      <c r="E106" s="45" t="s">
        <v>198</v>
      </c>
      <c r="F106" s="45" t="s">
        <v>13</v>
      </c>
      <c r="G106" s="45" t="s">
        <v>139</v>
      </c>
      <c r="H106" s="46" t="s">
        <v>129</v>
      </c>
      <c r="I106" s="29">
        <v>2500</v>
      </c>
      <c r="J106" s="16"/>
      <c r="K106" s="16"/>
      <c r="L106" s="16"/>
      <c r="M106" s="17"/>
      <c r="N106" s="17"/>
      <c r="O106" s="17"/>
      <c r="P106" s="17"/>
    </row>
    <row r="107" spans="1:16" s="18" customFormat="1" ht="84" x14ac:dyDescent="0.25">
      <c r="A107" s="42" t="s">
        <v>200</v>
      </c>
      <c r="B107" s="44" t="s">
        <v>130</v>
      </c>
      <c r="C107" s="45" t="s">
        <v>7</v>
      </c>
      <c r="D107" s="45" t="s">
        <v>124</v>
      </c>
      <c r="E107" s="45" t="s">
        <v>198</v>
      </c>
      <c r="F107" s="45" t="s">
        <v>13</v>
      </c>
      <c r="G107" s="45" t="s">
        <v>183</v>
      </c>
      <c r="H107" s="46" t="s">
        <v>129</v>
      </c>
      <c r="I107" s="29">
        <v>330</v>
      </c>
      <c r="J107" s="16"/>
      <c r="K107" s="16"/>
      <c r="L107" s="16"/>
      <c r="M107" s="17"/>
      <c r="N107" s="17"/>
      <c r="O107" s="17"/>
      <c r="P107" s="17"/>
    </row>
    <row r="108" spans="1:16" s="18" customFormat="1" ht="75" customHeight="1" x14ac:dyDescent="0.25">
      <c r="A108" s="42" t="s">
        <v>201</v>
      </c>
      <c r="B108" s="44" t="s">
        <v>126</v>
      </c>
      <c r="C108" s="45" t="s">
        <v>7</v>
      </c>
      <c r="D108" s="45" t="s">
        <v>124</v>
      </c>
      <c r="E108" s="45" t="s">
        <v>198</v>
      </c>
      <c r="F108" s="45" t="s">
        <v>13</v>
      </c>
      <c r="G108" s="45" t="s">
        <v>202</v>
      </c>
      <c r="H108" s="46" t="s">
        <v>129</v>
      </c>
      <c r="I108" s="29">
        <v>3150</v>
      </c>
      <c r="J108" s="16"/>
      <c r="K108" s="16"/>
      <c r="L108" s="16"/>
      <c r="M108" s="17"/>
      <c r="N108" s="17"/>
      <c r="O108" s="17"/>
      <c r="P108" s="17"/>
    </row>
    <row r="109" spans="1:16" s="18" customFormat="1" ht="72" customHeight="1" x14ac:dyDescent="0.25">
      <c r="A109" s="42" t="s">
        <v>201</v>
      </c>
      <c r="B109" s="44" t="s">
        <v>130</v>
      </c>
      <c r="C109" s="45" t="s">
        <v>7</v>
      </c>
      <c r="D109" s="45" t="s">
        <v>124</v>
      </c>
      <c r="E109" s="45" t="s">
        <v>198</v>
      </c>
      <c r="F109" s="45" t="s">
        <v>13</v>
      </c>
      <c r="G109" s="45" t="s">
        <v>202</v>
      </c>
      <c r="H109" s="46" t="s">
        <v>129</v>
      </c>
      <c r="I109" s="29">
        <v>1110</v>
      </c>
      <c r="J109" s="16"/>
      <c r="K109" s="16"/>
      <c r="L109" s="16"/>
      <c r="M109" s="17"/>
      <c r="N109" s="17"/>
      <c r="O109" s="17"/>
      <c r="P109" s="17"/>
    </row>
    <row r="110" spans="1:16" s="18" customFormat="1" ht="74.25" customHeight="1" x14ac:dyDescent="0.25">
      <c r="A110" s="42" t="s">
        <v>203</v>
      </c>
      <c r="B110" s="44" t="s">
        <v>130</v>
      </c>
      <c r="C110" s="45" t="s">
        <v>7</v>
      </c>
      <c r="D110" s="45" t="s">
        <v>124</v>
      </c>
      <c r="E110" s="45" t="s">
        <v>198</v>
      </c>
      <c r="F110" s="45" t="s">
        <v>13</v>
      </c>
      <c r="G110" s="45" t="s">
        <v>169</v>
      </c>
      <c r="H110" s="46" t="s">
        <v>129</v>
      </c>
      <c r="I110" s="29">
        <v>364360</v>
      </c>
      <c r="J110" s="16"/>
      <c r="K110" s="16"/>
      <c r="L110" s="16"/>
      <c r="M110" s="17"/>
      <c r="N110" s="17"/>
      <c r="O110" s="17"/>
      <c r="P110" s="17"/>
    </row>
    <row r="111" spans="1:16" s="18" customFormat="1" ht="72" x14ac:dyDescent="0.25">
      <c r="A111" s="43" t="s">
        <v>204</v>
      </c>
      <c r="B111" s="44" t="s">
        <v>126</v>
      </c>
      <c r="C111" s="45" t="s">
        <v>7</v>
      </c>
      <c r="D111" s="45" t="s">
        <v>124</v>
      </c>
      <c r="E111" s="45" t="s">
        <v>198</v>
      </c>
      <c r="F111" s="45" t="s">
        <v>13</v>
      </c>
      <c r="G111" s="45" t="s">
        <v>136</v>
      </c>
      <c r="H111" s="46" t="s">
        <v>129</v>
      </c>
      <c r="I111" s="29">
        <v>26300</v>
      </c>
      <c r="J111" s="16"/>
      <c r="K111" s="16"/>
      <c r="L111" s="16"/>
      <c r="M111" s="17"/>
      <c r="N111" s="17"/>
      <c r="O111" s="17"/>
      <c r="P111" s="17"/>
    </row>
    <row r="112" spans="1:16" s="18" customFormat="1" ht="72" x14ac:dyDescent="0.25">
      <c r="A112" s="51" t="s">
        <v>204</v>
      </c>
      <c r="B112" s="44" t="s">
        <v>130</v>
      </c>
      <c r="C112" s="45" t="s">
        <v>7</v>
      </c>
      <c r="D112" s="45" t="s">
        <v>124</v>
      </c>
      <c r="E112" s="45" t="s">
        <v>198</v>
      </c>
      <c r="F112" s="45" t="s">
        <v>13</v>
      </c>
      <c r="G112" s="45" t="s">
        <v>136</v>
      </c>
      <c r="H112" s="46" t="s">
        <v>129</v>
      </c>
      <c r="I112" s="29">
        <v>157580</v>
      </c>
      <c r="J112" s="16"/>
      <c r="K112" s="16"/>
      <c r="L112" s="16"/>
      <c r="M112" s="17"/>
      <c r="N112" s="17"/>
      <c r="O112" s="17"/>
      <c r="P112" s="17"/>
    </row>
    <row r="113" spans="1:17" s="18" customFormat="1" ht="60" x14ac:dyDescent="0.25">
      <c r="A113" s="42" t="s">
        <v>205</v>
      </c>
      <c r="B113" s="44" t="s">
        <v>110</v>
      </c>
      <c r="C113" s="45" t="s">
        <v>7</v>
      </c>
      <c r="D113" s="45" t="s">
        <v>124</v>
      </c>
      <c r="E113" s="45" t="s">
        <v>15</v>
      </c>
      <c r="F113" s="45" t="s">
        <v>40</v>
      </c>
      <c r="G113" s="45" t="s">
        <v>206</v>
      </c>
      <c r="H113" s="46" t="s">
        <v>129</v>
      </c>
      <c r="I113" s="29">
        <v>43246.58</v>
      </c>
      <c r="J113" s="16"/>
      <c r="K113" s="16"/>
      <c r="L113" s="16"/>
      <c r="M113" s="17"/>
      <c r="N113" s="17"/>
      <c r="O113" s="17"/>
      <c r="P113" s="17"/>
    </row>
    <row r="114" spans="1:17" s="18" customFormat="1" ht="46.5" customHeight="1" x14ac:dyDescent="0.25">
      <c r="A114" s="42" t="s">
        <v>207</v>
      </c>
      <c r="B114" s="44" t="s">
        <v>110</v>
      </c>
      <c r="C114" s="45" t="s">
        <v>7</v>
      </c>
      <c r="D114" s="45" t="s">
        <v>124</v>
      </c>
      <c r="E114" s="45" t="s">
        <v>19</v>
      </c>
      <c r="F114" s="45" t="s">
        <v>40</v>
      </c>
      <c r="G114" s="45" t="s">
        <v>208</v>
      </c>
      <c r="H114" s="46" t="s">
        <v>129</v>
      </c>
      <c r="I114" s="29">
        <v>6667.65</v>
      </c>
      <c r="J114" s="16"/>
      <c r="K114" s="16"/>
      <c r="L114" s="16"/>
      <c r="M114" s="17"/>
      <c r="N114" s="17"/>
      <c r="O114" s="17"/>
      <c r="P114" s="17"/>
    </row>
    <row r="115" spans="1:17" s="18" customFormat="1" ht="72" x14ac:dyDescent="0.25">
      <c r="A115" s="42" t="s">
        <v>209</v>
      </c>
      <c r="B115" s="44" t="s">
        <v>60</v>
      </c>
      <c r="C115" s="45" t="s">
        <v>7</v>
      </c>
      <c r="D115" s="45" t="s">
        <v>124</v>
      </c>
      <c r="E115" s="45" t="s">
        <v>210</v>
      </c>
      <c r="F115" s="45" t="s">
        <v>47</v>
      </c>
      <c r="G115" s="45" t="s">
        <v>10</v>
      </c>
      <c r="H115" s="46" t="s">
        <v>129</v>
      </c>
      <c r="I115" s="29">
        <v>1000</v>
      </c>
      <c r="J115" s="16"/>
      <c r="K115" s="16"/>
      <c r="L115" s="16"/>
      <c r="M115" s="17"/>
      <c r="N115" s="17"/>
      <c r="O115" s="17"/>
      <c r="P115" s="17"/>
    </row>
    <row r="116" spans="1:17" s="18" customFormat="1" ht="48" x14ac:dyDescent="0.25">
      <c r="A116" s="42" t="s">
        <v>211</v>
      </c>
      <c r="B116" s="44" t="s">
        <v>67</v>
      </c>
      <c r="C116" s="45" t="s">
        <v>7</v>
      </c>
      <c r="D116" s="45" t="s">
        <v>124</v>
      </c>
      <c r="E116" s="45" t="s">
        <v>212</v>
      </c>
      <c r="F116" s="45" t="s">
        <v>13</v>
      </c>
      <c r="G116" s="45" t="s">
        <v>10</v>
      </c>
      <c r="H116" s="46" t="s">
        <v>129</v>
      </c>
      <c r="I116" s="29">
        <v>571600</v>
      </c>
      <c r="J116" s="16"/>
      <c r="K116" s="16"/>
      <c r="L116" s="16"/>
      <c r="M116" s="17"/>
      <c r="N116" s="17"/>
      <c r="O116" s="17"/>
      <c r="P116" s="17"/>
    </row>
    <row r="117" spans="1:17" s="18" customFormat="1" x14ac:dyDescent="0.25">
      <c r="A117" s="88" t="s">
        <v>213</v>
      </c>
      <c r="B117" s="89" t="s">
        <v>6</v>
      </c>
      <c r="C117" s="90" t="s">
        <v>214</v>
      </c>
      <c r="D117" s="90" t="s">
        <v>8</v>
      </c>
      <c r="E117" s="90" t="s">
        <v>9</v>
      </c>
      <c r="F117" s="90" t="s">
        <v>8</v>
      </c>
      <c r="G117" s="90" t="s">
        <v>10</v>
      </c>
      <c r="H117" s="91" t="s">
        <v>6</v>
      </c>
      <c r="I117" s="92">
        <f>I118</f>
        <v>1673117740.8600001</v>
      </c>
      <c r="J117" s="16"/>
      <c r="K117" s="16"/>
      <c r="L117" s="16"/>
      <c r="M117" s="17"/>
      <c r="N117" s="17"/>
      <c r="O117" s="17"/>
      <c r="P117" s="17"/>
    </row>
    <row r="118" spans="1:17" ht="38.25" x14ac:dyDescent="0.25">
      <c r="A118" s="93" t="s">
        <v>215</v>
      </c>
      <c r="B118" s="94" t="s">
        <v>6</v>
      </c>
      <c r="C118" s="95" t="s">
        <v>214</v>
      </c>
      <c r="D118" s="95" t="s">
        <v>40</v>
      </c>
      <c r="E118" s="95" t="s">
        <v>9</v>
      </c>
      <c r="F118" s="95" t="s">
        <v>8</v>
      </c>
      <c r="G118" s="95" t="s">
        <v>10</v>
      </c>
      <c r="H118" s="96" t="s">
        <v>6</v>
      </c>
      <c r="I118" s="97">
        <f>I119+I121+I134+I152</f>
        <v>1673117740.8600001</v>
      </c>
    </row>
    <row r="119" spans="1:17" ht="25.5" x14ac:dyDescent="0.25">
      <c r="A119" s="52" t="s">
        <v>216</v>
      </c>
      <c r="B119" s="53" t="s">
        <v>217</v>
      </c>
      <c r="C119" s="54" t="s">
        <v>214</v>
      </c>
      <c r="D119" s="54" t="s">
        <v>40</v>
      </c>
      <c r="E119" s="54" t="s">
        <v>218</v>
      </c>
      <c r="F119" s="54" t="s">
        <v>8</v>
      </c>
      <c r="G119" s="54" t="s">
        <v>10</v>
      </c>
      <c r="H119" s="55" t="s">
        <v>219</v>
      </c>
      <c r="I119" s="56">
        <f>I120</f>
        <v>267955581.58000001</v>
      </c>
    </row>
    <row r="120" spans="1:17" ht="24" x14ac:dyDescent="0.25">
      <c r="A120" s="57" t="s">
        <v>220</v>
      </c>
      <c r="B120" s="58" t="s">
        <v>217</v>
      </c>
      <c r="C120" s="59" t="s">
        <v>214</v>
      </c>
      <c r="D120" s="59" t="s">
        <v>40</v>
      </c>
      <c r="E120" s="59" t="s">
        <v>221</v>
      </c>
      <c r="F120" s="59" t="s">
        <v>47</v>
      </c>
      <c r="G120" s="59" t="s">
        <v>10</v>
      </c>
      <c r="H120" s="60" t="s">
        <v>219</v>
      </c>
      <c r="I120" s="61">
        <v>267955581.58000001</v>
      </c>
    </row>
    <row r="121" spans="1:17" s="2" customFormat="1" ht="25.5" x14ac:dyDescent="0.25">
      <c r="A121" s="52" t="s">
        <v>222</v>
      </c>
      <c r="B121" s="53" t="s">
        <v>6</v>
      </c>
      <c r="C121" s="54" t="s">
        <v>214</v>
      </c>
      <c r="D121" s="54" t="s">
        <v>40</v>
      </c>
      <c r="E121" s="54" t="s">
        <v>223</v>
      </c>
      <c r="F121" s="54" t="s">
        <v>8</v>
      </c>
      <c r="G121" s="54" t="s">
        <v>10</v>
      </c>
      <c r="H121" s="55" t="s">
        <v>219</v>
      </c>
      <c r="I121" s="56">
        <f>I122+I123+I124+I125+I126+I127+I128+I129</f>
        <v>280975234.99000001</v>
      </c>
      <c r="J121" s="1"/>
      <c r="K121" s="1"/>
      <c r="L121" s="1"/>
      <c r="Q121" s="3"/>
    </row>
    <row r="122" spans="1:17" s="2" customFormat="1" ht="60" x14ac:dyDescent="0.25">
      <c r="A122" s="62" t="s">
        <v>224</v>
      </c>
      <c r="B122" s="58" t="s">
        <v>67</v>
      </c>
      <c r="C122" s="59" t="s">
        <v>214</v>
      </c>
      <c r="D122" s="59" t="s">
        <v>40</v>
      </c>
      <c r="E122" s="59" t="s">
        <v>225</v>
      </c>
      <c r="F122" s="59" t="s">
        <v>47</v>
      </c>
      <c r="G122" s="59" t="s">
        <v>10</v>
      </c>
      <c r="H122" s="60" t="s">
        <v>219</v>
      </c>
      <c r="I122" s="63">
        <v>25536400</v>
      </c>
      <c r="J122" s="1"/>
      <c r="K122" s="1"/>
      <c r="L122" s="1"/>
      <c r="Q122" s="3"/>
    </row>
    <row r="123" spans="1:17" s="2" customFormat="1" ht="74.25" customHeight="1" x14ac:dyDescent="0.25">
      <c r="A123" s="62" t="s">
        <v>226</v>
      </c>
      <c r="B123" s="58" t="s">
        <v>67</v>
      </c>
      <c r="C123" s="59" t="s">
        <v>214</v>
      </c>
      <c r="D123" s="59" t="s">
        <v>40</v>
      </c>
      <c r="E123" s="59" t="s">
        <v>227</v>
      </c>
      <c r="F123" s="59" t="s">
        <v>47</v>
      </c>
      <c r="G123" s="59" t="s">
        <v>10</v>
      </c>
      <c r="H123" s="60" t="s">
        <v>219</v>
      </c>
      <c r="I123" s="64">
        <v>73787532</v>
      </c>
      <c r="J123" s="1"/>
      <c r="K123" s="1"/>
      <c r="L123" s="1"/>
      <c r="Q123" s="3"/>
    </row>
    <row r="124" spans="1:17" s="2" customFormat="1" ht="60" x14ac:dyDescent="0.25">
      <c r="A124" s="62" t="s">
        <v>228</v>
      </c>
      <c r="B124" s="58" t="s">
        <v>67</v>
      </c>
      <c r="C124" s="59" t="s">
        <v>214</v>
      </c>
      <c r="D124" s="59" t="s">
        <v>40</v>
      </c>
      <c r="E124" s="59" t="s">
        <v>229</v>
      </c>
      <c r="F124" s="59" t="s">
        <v>47</v>
      </c>
      <c r="G124" s="59" t="s">
        <v>10</v>
      </c>
      <c r="H124" s="60" t="s">
        <v>219</v>
      </c>
      <c r="I124" s="64">
        <v>1505868</v>
      </c>
      <c r="J124" s="1"/>
      <c r="K124" s="1"/>
      <c r="L124" s="1"/>
      <c r="Q124" s="3"/>
    </row>
    <row r="125" spans="1:17" s="2" customFormat="1" ht="37.5" customHeight="1" x14ac:dyDescent="0.25">
      <c r="A125" s="65" t="s">
        <v>230</v>
      </c>
      <c r="B125" s="66" t="s">
        <v>113</v>
      </c>
      <c r="C125" s="67" t="s">
        <v>214</v>
      </c>
      <c r="D125" s="67" t="s">
        <v>40</v>
      </c>
      <c r="E125" s="67" t="s">
        <v>231</v>
      </c>
      <c r="F125" s="67" t="s">
        <v>47</v>
      </c>
      <c r="G125" s="67" t="s">
        <v>10</v>
      </c>
      <c r="H125" s="68" t="s">
        <v>219</v>
      </c>
      <c r="I125" s="64">
        <v>54999670.479999997</v>
      </c>
      <c r="J125" s="1"/>
      <c r="K125" s="1"/>
      <c r="L125" s="1"/>
      <c r="Q125" s="3"/>
    </row>
    <row r="126" spans="1:17" s="2" customFormat="1" ht="48" x14ac:dyDescent="0.25">
      <c r="A126" s="65" t="s">
        <v>232</v>
      </c>
      <c r="B126" s="66" t="s">
        <v>113</v>
      </c>
      <c r="C126" s="67" t="s">
        <v>214</v>
      </c>
      <c r="D126" s="67" t="s">
        <v>40</v>
      </c>
      <c r="E126" s="67" t="s">
        <v>233</v>
      </c>
      <c r="F126" s="67" t="s">
        <v>47</v>
      </c>
      <c r="G126" s="67" t="s">
        <v>10</v>
      </c>
      <c r="H126" s="68" t="s">
        <v>219</v>
      </c>
      <c r="I126" s="64">
        <v>1986000</v>
      </c>
      <c r="J126" s="1"/>
      <c r="K126" s="1"/>
      <c r="L126" s="1"/>
      <c r="Q126" s="3"/>
    </row>
    <row r="127" spans="1:17" s="2" customFormat="1" ht="24" x14ac:dyDescent="0.25">
      <c r="A127" s="65" t="s">
        <v>234</v>
      </c>
      <c r="B127" s="66" t="s">
        <v>113</v>
      </c>
      <c r="C127" s="67" t="s">
        <v>214</v>
      </c>
      <c r="D127" s="67" t="s">
        <v>40</v>
      </c>
      <c r="E127" s="67" t="s">
        <v>235</v>
      </c>
      <c r="F127" s="67" t="s">
        <v>47</v>
      </c>
      <c r="G127" s="67" t="s">
        <v>10</v>
      </c>
      <c r="H127" s="68" t="s">
        <v>219</v>
      </c>
      <c r="I127" s="64">
        <v>124143.21</v>
      </c>
      <c r="J127" s="1"/>
      <c r="K127" s="1"/>
      <c r="L127" s="1"/>
      <c r="Q127" s="3"/>
    </row>
    <row r="128" spans="1:17" s="2" customFormat="1" ht="24" x14ac:dyDescent="0.25">
      <c r="A128" s="69" t="s">
        <v>236</v>
      </c>
      <c r="B128" s="58" t="s">
        <v>94</v>
      </c>
      <c r="C128" s="59" t="s">
        <v>214</v>
      </c>
      <c r="D128" s="59" t="s">
        <v>40</v>
      </c>
      <c r="E128" s="59" t="s">
        <v>237</v>
      </c>
      <c r="F128" s="59" t="s">
        <v>47</v>
      </c>
      <c r="G128" s="59" t="s">
        <v>10</v>
      </c>
      <c r="H128" s="60" t="s">
        <v>219</v>
      </c>
      <c r="I128" s="64">
        <v>18050895</v>
      </c>
      <c r="J128" s="1"/>
      <c r="K128" s="1"/>
      <c r="L128" s="1"/>
      <c r="Q128" s="3"/>
    </row>
    <row r="129" spans="1:17" s="2" customFormat="1" x14ac:dyDescent="0.25">
      <c r="A129" s="65" t="s">
        <v>238</v>
      </c>
      <c r="B129" s="66" t="s">
        <v>6</v>
      </c>
      <c r="C129" s="67" t="s">
        <v>214</v>
      </c>
      <c r="D129" s="67" t="s">
        <v>40</v>
      </c>
      <c r="E129" s="67" t="s">
        <v>239</v>
      </c>
      <c r="F129" s="67" t="s">
        <v>47</v>
      </c>
      <c r="G129" s="67" t="s">
        <v>10</v>
      </c>
      <c r="H129" s="68" t="s">
        <v>219</v>
      </c>
      <c r="I129" s="64">
        <f>SUM(I130:I133)</f>
        <v>104984726.3</v>
      </c>
      <c r="J129" s="70"/>
      <c r="K129" s="1"/>
      <c r="L129" s="1"/>
      <c r="Q129" s="3"/>
    </row>
    <row r="130" spans="1:17" s="2" customFormat="1" x14ac:dyDescent="0.25">
      <c r="A130" s="71" t="s">
        <v>240</v>
      </c>
      <c r="B130" s="58" t="s">
        <v>217</v>
      </c>
      <c r="C130" s="67" t="s">
        <v>214</v>
      </c>
      <c r="D130" s="67" t="s">
        <v>40</v>
      </c>
      <c r="E130" s="67" t="s">
        <v>239</v>
      </c>
      <c r="F130" s="67" t="s">
        <v>47</v>
      </c>
      <c r="G130" s="67" t="s">
        <v>10</v>
      </c>
      <c r="H130" s="68" t="s">
        <v>219</v>
      </c>
      <c r="I130" s="64">
        <v>100142677.3</v>
      </c>
      <c r="J130" s="1"/>
      <c r="K130" s="1"/>
      <c r="L130" s="1"/>
      <c r="Q130" s="3"/>
    </row>
    <row r="131" spans="1:17" s="2" customFormat="1" ht="24" x14ac:dyDescent="0.25">
      <c r="A131" s="72" t="s">
        <v>241</v>
      </c>
      <c r="B131" s="66" t="s">
        <v>113</v>
      </c>
      <c r="C131" s="67" t="s">
        <v>214</v>
      </c>
      <c r="D131" s="67" t="s">
        <v>40</v>
      </c>
      <c r="E131" s="67" t="s">
        <v>239</v>
      </c>
      <c r="F131" s="67" t="s">
        <v>47</v>
      </c>
      <c r="G131" s="67" t="s">
        <v>10</v>
      </c>
      <c r="H131" s="68" t="s">
        <v>219</v>
      </c>
      <c r="I131" s="64">
        <v>2058239</v>
      </c>
      <c r="J131" s="1"/>
      <c r="K131" s="1"/>
      <c r="L131" s="1"/>
      <c r="Q131" s="3"/>
    </row>
    <row r="132" spans="1:17" s="2" customFormat="1" ht="60" x14ac:dyDescent="0.25">
      <c r="A132" s="72" t="s">
        <v>242</v>
      </c>
      <c r="B132" s="66" t="s">
        <v>113</v>
      </c>
      <c r="C132" s="67" t="s">
        <v>214</v>
      </c>
      <c r="D132" s="67" t="s">
        <v>40</v>
      </c>
      <c r="E132" s="67" t="s">
        <v>239</v>
      </c>
      <c r="F132" s="67" t="s">
        <v>47</v>
      </c>
      <c r="G132" s="67" t="s">
        <v>10</v>
      </c>
      <c r="H132" s="68" t="s">
        <v>219</v>
      </c>
      <c r="I132" s="64">
        <v>2593410</v>
      </c>
      <c r="J132" s="1"/>
      <c r="K132" s="1"/>
      <c r="L132" s="1"/>
      <c r="Q132" s="3"/>
    </row>
    <row r="133" spans="1:17" s="2" customFormat="1" ht="24" x14ac:dyDescent="0.25">
      <c r="A133" s="72" t="s">
        <v>243</v>
      </c>
      <c r="B133" s="66" t="s">
        <v>113</v>
      </c>
      <c r="C133" s="67" t="s">
        <v>214</v>
      </c>
      <c r="D133" s="67" t="s">
        <v>40</v>
      </c>
      <c r="E133" s="67" t="s">
        <v>239</v>
      </c>
      <c r="F133" s="67" t="s">
        <v>47</v>
      </c>
      <c r="G133" s="67" t="s">
        <v>10</v>
      </c>
      <c r="H133" s="68" t="s">
        <v>219</v>
      </c>
      <c r="I133" s="64">
        <v>190400</v>
      </c>
      <c r="J133" s="1"/>
      <c r="K133" s="1"/>
      <c r="L133" s="1"/>
      <c r="Q133" s="3"/>
    </row>
    <row r="134" spans="1:17" s="2" customFormat="1" ht="25.5" x14ac:dyDescent="0.25">
      <c r="A134" s="73" t="s">
        <v>244</v>
      </c>
      <c r="B134" s="53" t="s">
        <v>6</v>
      </c>
      <c r="C134" s="54" t="s">
        <v>214</v>
      </c>
      <c r="D134" s="54" t="s">
        <v>40</v>
      </c>
      <c r="E134" s="54" t="s">
        <v>245</v>
      </c>
      <c r="F134" s="54" t="s">
        <v>8</v>
      </c>
      <c r="G134" s="54" t="s">
        <v>10</v>
      </c>
      <c r="H134" s="55" t="s">
        <v>219</v>
      </c>
      <c r="I134" s="74">
        <f>I135+I144+I145+I146+I147+I148+I149</f>
        <v>1112824437.96</v>
      </c>
      <c r="J134" s="1"/>
      <c r="K134" s="1"/>
      <c r="L134" s="1"/>
      <c r="Q134" s="3"/>
    </row>
    <row r="135" spans="1:17" s="2" customFormat="1" ht="24" x14ac:dyDescent="0.25">
      <c r="A135" s="75" t="s">
        <v>246</v>
      </c>
      <c r="B135" s="58" t="s">
        <v>6</v>
      </c>
      <c r="C135" s="59" t="s">
        <v>214</v>
      </c>
      <c r="D135" s="59" t="s">
        <v>40</v>
      </c>
      <c r="E135" s="59" t="s">
        <v>247</v>
      </c>
      <c r="F135" s="59" t="s">
        <v>47</v>
      </c>
      <c r="G135" s="59" t="s">
        <v>10</v>
      </c>
      <c r="H135" s="60" t="s">
        <v>219</v>
      </c>
      <c r="I135" s="63">
        <f>SUM(I136:I143)</f>
        <v>37127051.25</v>
      </c>
      <c r="J135" s="1"/>
      <c r="K135" s="1"/>
      <c r="L135" s="1"/>
      <c r="Q135" s="3"/>
    </row>
    <row r="136" spans="1:17" s="2" customFormat="1" ht="48" x14ac:dyDescent="0.25">
      <c r="A136" s="71" t="s">
        <v>248</v>
      </c>
      <c r="B136" s="66" t="s">
        <v>67</v>
      </c>
      <c r="C136" s="59" t="s">
        <v>214</v>
      </c>
      <c r="D136" s="59" t="s">
        <v>40</v>
      </c>
      <c r="E136" s="59" t="s">
        <v>247</v>
      </c>
      <c r="F136" s="59" t="s">
        <v>47</v>
      </c>
      <c r="G136" s="59" t="s">
        <v>10</v>
      </c>
      <c r="H136" s="60" t="s">
        <v>219</v>
      </c>
      <c r="I136" s="64">
        <v>7000</v>
      </c>
      <c r="J136" s="1"/>
      <c r="K136" s="1"/>
      <c r="L136" s="1"/>
      <c r="Q136" s="3"/>
    </row>
    <row r="137" spans="1:17" s="2" customFormat="1" ht="24" x14ac:dyDescent="0.25">
      <c r="A137" s="71" t="s">
        <v>249</v>
      </c>
      <c r="B137" s="66" t="s">
        <v>94</v>
      </c>
      <c r="C137" s="59" t="s">
        <v>214</v>
      </c>
      <c r="D137" s="59" t="s">
        <v>40</v>
      </c>
      <c r="E137" s="59" t="s">
        <v>247</v>
      </c>
      <c r="F137" s="59" t="s">
        <v>47</v>
      </c>
      <c r="G137" s="59" t="s">
        <v>10</v>
      </c>
      <c r="H137" s="60" t="s">
        <v>219</v>
      </c>
      <c r="I137" s="64">
        <v>738703.01</v>
      </c>
      <c r="J137" s="1"/>
      <c r="K137" s="1"/>
      <c r="L137" s="1"/>
      <c r="Q137" s="3"/>
    </row>
    <row r="138" spans="1:17" s="2" customFormat="1" ht="24" x14ac:dyDescent="0.25">
      <c r="A138" s="71" t="s">
        <v>250</v>
      </c>
      <c r="B138" s="66" t="s">
        <v>94</v>
      </c>
      <c r="C138" s="59" t="s">
        <v>214</v>
      </c>
      <c r="D138" s="59" t="s">
        <v>40</v>
      </c>
      <c r="E138" s="59" t="s">
        <v>247</v>
      </c>
      <c r="F138" s="59" t="s">
        <v>47</v>
      </c>
      <c r="G138" s="59" t="s">
        <v>10</v>
      </c>
      <c r="H138" s="60" t="s">
        <v>219</v>
      </c>
      <c r="I138" s="64">
        <v>70000</v>
      </c>
      <c r="J138" s="1"/>
      <c r="K138" s="1"/>
      <c r="L138" s="1"/>
      <c r="Q138" s="3"/>
    </row>
    <row r="139" spans="1:17" s="2" customFormat="1" ht="48" x14ac:dyDescent="0.25">
      <c r="A139" s="71" t="s">
        <v>251</v>
      </c>
      <c r="B139" s="66" t="s">
        <v>113</v>
      </c>
      <c r="C139" s="59" t="s">
        <v>214</v>
      </c>
      <c r="D139" s="59" t="s">
        <v>40</v>
      </c>
      <c r="E139" s="59" t="s">
        <v>247</v>
      </c>
      <c r="F139" s="59" t="s">
        <v>47</v>
      </c>
      <c r="G139" s="59" t="s">
        <v>10</v>
      </c>
      <c r="H139" s="60" t="s">
        <v>219</v>
      </c>
      <c r="I139" s="64">
        <v>4790603.28</v>
      </c>
      <c r="J139" s="1"/>
      <c r="K139" s="1"/>
      <c r="L139" s="1"/>
      <c r="Q139" s="3"/>
    </row>
    <row r="140" spans="1:17" s="2" customFormat="1" ht="36" x14ac:dyDescent="0.25">
      <c r="A140" s="71" t="s">
        <v>252</v>
      </c>
      <c r="B140" s="66" t="s">
        <v>113</v>
      </c>
      <c r="C140" s="59" t="s">
        <v>214</v>
      </c>
      <c r="D140" s="59" t="s">
        <v>40</v>
      </c>
      <c r="E140" s="59" t="s">
        <v>247</v>
      </c>
      <c r="F140" s="59" t="s">
        <v>47</v>
      </c>
      <c r="G140" s="59" t="s">
        <v>10</v>
      </c>
      <c r="H140" s="60" t="s">
        <v>219</v>
      </c>
      <c r="I140" s="64">
        <v>156027.96</v>
      </c>
      <c r="J140" s="1"/>
      <c r="K140" s="1"/>
      <c r="L140" s="1"/>
      <c r="Q140" s="3"/>
    </row>
    <row r="141" spans="1:17" s="2" customFormat="1" ht="72" x14ac:dyDescent="0.25">
      <c r="A141" s="71" t="s">
        <v>253</v>
      </c>
      <c r="B141" s="66" t="s">
        <v>113</v>
      </c>
      <c r="C141" s="59" t="s">
        <v>214</v>
      </c>
      <c r="D141" s="59" t="s">
        <v>40</v>
      </c>
      <c r="E141" s="59" t="s">
        <v>247</v>
      </c>
      <c r="F141" s="59" t="s">
        <v>47</v>
      </c>
      <c r="G141" s="59" t="s">
        <v>10</v>
      </c>
      <c r="H141" s="60" t="s">
        <v>219</v>
      </c>
      <c r="I141" s="64">
        <v>13050717</v>
      </c>
      <c r="J141" s="1"/>
      <c r="K141" s="1"/>
      <c r="L141" s="1"/>
      <c r="Q141" s="3"/>
    </row>
    <row r="142" spans="1:17" s="2" customFormat="1" ht="73.5" customHeight="1" x14ac:dyDescent="0.25">
      <c r="A142" s="71" t="s">
        <v>254</v>
      </c>
      <c r="B142" s="66" t="s">
        <v>67</v>
      </c>
      <c r="C142" s="59" t="s">
        <v>214</v>
      </c>
      <c r="D142" s="59" t="s">
        <v>40</v>
      </c>
      <c r="E142" s="59" t="s">
        <v>247</v>
      </c>
      <c r="F142" s="59" t="s">
        <v>47</v>
      </c>
      <c r="G142" s="59" t="s">
        <v>10</v>
      </c>
      <c r="H142" s="60" t="s">
        <v>219</v>
      </c>
      <c r="I142" s="64">
        <v>17947720</v>
      </c>
      <c r="J142" s="1"/>
      <c r="K142" s="1"/>
      <c r="L142" s="1"/>
      <c r="Q142" s="3"/>
    </row>
    <row r="143" spans="1:17" s="2" customFormat="1" ht="72" x14ac:dyDescent="0.25">
      <c r="A143" s="71" t="s">
        <v>255</v>
      </c>
      <c r="B143" s="66" t="s">
        <v>67</v>
      </c>
      <c r="C143" s="59" t="s">
        <v>214</v>
      </c>
      <c r="D143" s="59" t="s">
        <v>40</v>
      </c>
      <c r="E143" s="59" t="s">
        <v>247</v>
      </c>
      <c r="F143" s="59" t="s">
        <v>47</v>
      </c>
      <c r="G143" s="59" t="s">
        <v>10</v>
      </c>
      <c r="H143" s="60" t="s">
        <v>219</v>
      </c>
      <c r="I143" s="64">
        <v>366280</v>
      </c>
      <c r="J143" s="1"/>
      <c r="K143" s="1"/>
      <c r="L143" s="1"/>
      <c r="Q143" s="3"/>
    </row>
    <row r="144" spans="1:17" s="2" customFormat="1" ht="53.25" customHeight="1" x14ac:dyDescent="0.25">
      <c r="A144" s="65" t="s">
        <v>256</v>
      </c>
      <c r="B144" s="66" t="s">
        <v>113</v>
      </c>
      <c r="C144" s="67" t="s">
        <v>214</v>
      </c>
      <c r="D144" s="67" t="s">
        <v>40</v>
      </c>
      <c r="E144" s="67" t="s">
        <v>257</v>
      </c>
      <c r="F144" s="67" t="s">
        <v>47</v>
      </c>
      <c r="G144" s="67" t="s">
        <v>10</v>
      </c>
      <c r="H144" s="68" t="s">
        <v>219</v>
      </c>
      <c r="I144" s="64">
        <v>40262774.899999999</v>
      </c>
      <c r="J144" s="1"/>
      <c r="K144" s="1"/>
      <c r="L144" s="1"/>
      <c r="Q144" s="3"/>
    </row>
    <row r="145" spans="1:17" s="2" customFormat="1" ht="48" x14ac:dyDescent="0.25">
      <c r="A145" s="65" t="s">
        <v>258</v>
      </c>
      <c r="B145" s="66" t="s">
        <v>63</v>
      </c>
      <c r="C145" s="67" t="s">
        <v>214</v>
      </c>
      <c r="D145" s="67" t="s">
        <v>40</v>
      </c>
      <c r="E145" s="67" t="s">
        <v>259</v>
      </c>
      <c r="F145" s="67" t="s">
        <v>47</v>
      </c>
      <c r="G145" s="67" t="s">
        <v>10</v>
      </c>
      <c r="H145" s="68" t="s">
        <v>219</v>
      </c>
      <c r="I145" s="64">
        <v>3151065.69</v>
      </c>
      <c r="J145" s="1"/>
      <c r="K145" s="1"/>
      <c r="L145" s="1"/>
      <c r="Q145" s="3"/>
    </row>
    <row r="146" spans="1:17" s="2" customFormat="1" ht="48" x14ac:dyDescent="0.25">
      <c r="A146" s="65" t="s">
        <v>260</v>
      </c>
      <c r="B146" s="76" t="s">
        <v>110</v>
      </c>
      <c r="C146" s="77" t="s">
        <v>214</v>
      </c>
      <c r="D146" s="77" t="s">
        <v>40</v>
      </c>
      <c r="E146" s="77" t="s">
        <v>261</v>
      </c>
      <c r="F146" s="77" t="s">
        <v>47</v>
      </c>
      <c r="G146" s="77" t="s">
        <v>10</v>
      </c>
      <c r="H146" s="78" t="s">
        <v>219</v>
      </c>
      <c r="I146" s="64">
        <v>350179.33</v>
      </c>
      <c r="J146" s="1"/>
      <c r="K146" s="1"/>
      <c r="L146" s="1"/>
      <c r="Q146" s="3"/>
    </row>
    <row r="147" spans="1:17" s="2" customFormat="1" ht="36" customHeight="1" x14ac:dyDescent="0.25">
      <c r="A147" s="79" t="s">
        <v>262</v>
      </c>
      <c r="B147" s="76" t="s">
        <v>113</v>
      </c>
      <c r="C147" s="77" t="s">
        <v>214</v>
      </c>
      <c r="D147" s="77" t="s">
        <v>40</v>
      </c>
      <c r="E147" s="77" t="s">
        <v>263</v>
      </c>
      <c r="F147" s="77" t="s">
        <v>47</v>
      </c>
      <c r="G147" s="77" t="s">
        <v>10</v>
      </c>
      <c r="H147" s="78" t="s">
        <v>219</v>
      </c>
      <c r="I147" s="64">
        <v>47059105</v>
      </c>
      <c r="J147" s="1"/>
      <c r="K147" s="1"/>
      <c r="L147" s="1"/>
      <c r="Q147" s="3"/>
    </row>
    <row r="148" spans="1:17" s="2" customFormat="1" x14ac:dyDescent="0.25">
      <c r="A148" s="65" t="s">
        <v>264</v>
      </c>
      <c r="B148" s="76" t="s">
        <v>217</v>
      </c>
      <c r="C148" s="77" t="s">
        <v>214</v>
      </c>
      <c r="D148" s="77" t="s">
        <v>40</v>
      </c>
      <c r="E148" s="77" t="s">
        <v>265</v>
      </c>
      <c r="F148" s="77" t="s">
        <v>47</v>
      </c>
      <c r="G148" s="77" t="s">
        <v>10</v>
      </c>
      <c r="H148" s="78" t="s">
        <v>219</v>
      </c>
      <c r="I148" s="64">
        <v>13771005.65</v>
      </c>
      <c r="J148" s="1"/>
      <c r="K148" s="1"/>
      <c r="L148" s="1"/>
      <c r="Q148" s="3"/>
    </row>
    <row r="149" spans="1:17" s="2" customFormat="1" x14ac:dyDescent="0.25">
      <c r="A149" s="65" t="s">
        <v>266</v>
      </c>
      <c r="B149" s="66" t="s">
        <v>6</v>
      </c>
      <c r="C149" s="67" t="s">
        <v>214</v>
      </c>
      <c r="D149" s="67" t="s">
        <v>40</v>
      </c>
      <c r="E149" s="67" t="s">
        <v>267</v>
      </c>
      <c r="F149" s="67" t="s">
        <v>47</v>
      </c>
      <c r="G149" s="67" t="s">
        <v>10</v>
      </c>
      <c r="H149" s="68" t="s">
        <v>219</v>
      </c>
      <c r="I149" s="64">
        <f>I150+I151</f>
        <v>971103256.13999999</v>
      </c>
      <c r="J149" s="1"/>
      <c r="K149" s="1"/>
      <c r="L149" s="1"/>
      <c r="Q149" s="3"/>
    </row>
    <row r="150" spans="1:17" s="2" customFormat="1" x14ac:dyDescent="0.25">
      <c r="A150" s="71" t="s">
        <v>268</v>
      </c>
      <c r="B150" s="66" t="s">
        <v>113</v>
      </c>
      <c r="C150" s="67" t="s">
        <v>214</v>
      </c>
      <c r="D150" s="67" t="s">
        <v>40</v>
      </c>
      <c r="E150" s="67" t="s">
        <v>267</v>
      </c>
      <c r="F150" s="67" t="s">
        <v>47</v>
      </c>
      <c r="G150" s="67" t="s">
        <v>10</v>
      </c>
      <c r="H150" s="68" t="s">
        <v>219</v>
      </c>
      <c r="I150" s="64">
        <v>961972100</v>
      </c>
      <c r="J150" s="1"/>
      <c r="K150" s="1"/>
      <c r="L150" s="1"/>
      <c r="Q150" s="3"/>
    </row>
    <row r="151" spans="1:17" s="2" customFormat="1" ht="36" x14ac:dyDescent="0.25">
      <c r="A151" s="80" t="s">
        <v>269</v>
      </c>
      <c r="B151" s="81" t="s">
        <v>63</v>
      </c>
      <c r="C151" s="67" t="s">
        <v>214</v>
      </c>
      <c r="D151" s="67" t="s">
        <v>40</v>
      </c>
      <c r="E151" s="67" t="s">
        <v>267</v>
      </c>
      <c r="F151" s="67" t="s">
        <v>47</v>
      </c>
      <c r="G151" s="67" t="s">
        <v>10</v>
      </c>
      <c r="H151" s="68" t="s">
        <v>219</v>
      </c>
      <c r="I151" s="64">
        <v>9131156.1400000006</v>
      </c>
      <c r="J151" s="1"/>
      <c r="K151" s="1"/>
      <c r="L151" s="1"/>
      <c r="Q151" s="3"/>
    </row>
    <row r="152" spans="1:17" s="2" customFormat="1" x14ac:dyDescent="0.25">
      <c r="A152" s="73" t="s">
        <v>270</v>
      </c>
      <c r="B152" s="53" t="s">
        <v>6</v>
      </c>
      <c r="C152" s="54" t="s">
        <v>214</v>
      </c>
      <c r="D152" s="54" t="s">
        <v>40</v>
      </c>
      <c r="E152" s="54" t="s">
        <v>271</v>
      </c>
      <c r="F152" s="54" t="s">
        <v>8</v>
      </c>
      <c r="G152" s="54" t="s">
        <v>10</v>
      </c>
      <c r="H152" s="55" t="s">
        <v>219</v>
      </c>
      <c r="I152" s="74">
        <f>I153++I154+I155</f>
        <v>11362486.33</v>
      </c>
      <c r="J152" s="1"/>
      <c r="K152" s="1"/>
      <c r="L152" s="1"/>
      <c r="Q152" s="3"/>
    </row>
    <row r="153" spans="1:17" s="2" customFormat="1" ht="24" x14ac:dyDescent="0.25">
      <c r="A153" s="69" t="s">
        <v>272</v>
      </c>
      <c r="B153" s="58" t="s">
        <v>113</v>
      </c>
      <c r="C153" s="59" t="s">
        <v>214</v>
      </c>
      <c r="D153" s="59" t="s">
        <v>40</v>
      </c>
      <c r="E153" s="59" t="s">
        <v>273</v>
      </c>
      <c r="F153" s="59" t="s">
        <v>47</v>
      </c>
      <c r="G153" s="59" t="s">
        <v>10</v>
      </c>
      <c r="H153" s="60" t="s">
        <v>219</v>
      </c>
      <c r="I153" s="64">
        <v>5700000</v>
      </c>
      <c r="J153" s="1"/>
      <c r="K153" s="1"/>
      <c r="L153" s="1"/>
      <c r="Q153" s="3"/>
    </row>
    <row r="154" spans="1:17" s="2" customFormat="1" ht="24" x14ac:dyDescent="0.25">
      <c r="A154" s="69" t="s">
        <v>281</v>
      </c>
      <c r="B154" s="58" t="s">
        <v>113</v>
      </c>
      <c r="C154" s="59" t="s">
        <v>214</v>
      </c>
      <c r="D154" s="59" t="s">
        <v>40</v>
      </c>
      <c r="E154" s="59" t="s">
        <v>280</v>
      </c>
      <c r="F154" s="59" t="s">
        <v>47</v>
      </c>
      <c r="G154" s="59" t="s">
        <v>10</v>
      </c>
      <c r="H154" s="60" t="s">
        <v>219</v>
      </c>
      <c r="I154" s="64">
        <v>5000000</v>
      </c>
      <c r="J154" s="1"/>
      <c r="K154" s="1"/>
      <c r="L154" s="1"/>
      <c r="Q154" s="3"/>
    </row>
    <row r="155" spans="1:17" s="2" customFormat="1" ht="24" x14ac:dyDescent="0.25">
      <c r="A155" s="69" t="s">
        <v>274</v>
      </c>
      <c r="B155" s="58" t="s">
        <v>6</v>
      </c>
      <c r="C155" s="59" t="s">
        <v>214</v>
      </c>
      <c r="D155" s="59" t="s">
        <v>40</v>
      </c>
      <c r="E155" s="59" t="s">
        <v>275</v>
      </c>
      <c r="F155" s="59" t="s">
        <v>47</v>
      </c>
      <c r="G155" s="59" t="s">
        <v>10</v>
      </c>
      <c r="H155" s="60" t="s">
        <v>219</v>
      </c>
      <c r="I155" s="64">
        <f>SUM(I156:I158)</f>
        <v>662486.32999999996</v>
      </c>
      <c r="J155" s="1"/>
      <c r="K155" s="1"/>
      <c r="L155" s="1"/>
      <c r="Q155" s="3"/>
    </row>
    <row r="156" spans="1:17" s="2" customFormat="1" ht="48" x14ac:dyDescent="0.25">
      <c r="A156" s="82" t="s">
        <v>276</v>
      </c>
      <c r="B156" s="58" t="s">
        <v>67</v>
      </c>
      <c r="C156" s="59" t="s">
        <v>214</v>
      </c>
      <c r="D156" s="59" t="s">
        <v>40</v>
      </c>
      <c r="E156" s="59" t="s">
        <v>275</v>
      </c>
      <c r="F156" s="59" t="s">
        <v>47</v>
      </c>
      <c r="G156" s="59" t="s">
        <v>10</v>
      </c>
      <c r="H156" s="60" t="s">
        <v>219</v>
      </c>
      <c r="I156" s="64">
        <v>231730.85</v>
      </c>
      <c r="J156" s="1"/>
      <c r="K156" s="1"/>
      <c r="L156" s="1"/>
      <c r="Q156" s="3"/>
    </row>
    <row r="157" spans="1:17" s="2" customFormat="1" ht="24" x14ac:dyDescent="0.25">
      <c r="A157" s="71" t="s">
        <v>277</v>
      </c>
      <c r="B157" s="58" t="s">
        <v>67</v>
      </c>
      <c r="C157" s="59" t="s">
        <v>214</v>
      </c>
      <c r="D157" s="59" t="s">
        <v>40</v>
      </c>
      <c r="E157" s="59" t="s">
        <v>275</v>
      </c>
      <c r="F157" s="59" t="s">
        <v>47</v>
      </c>
      <c r="G157" s="59" t="s">
        <v>10</v>
      </c>
      <c r="H157" s="60" t="s">
        <v>219</v>
      </c>
      <c r="I157" s="64">
        <v>428574.22</v>
      </c>
      <c r="J157" s="1"/>
      <c r="K157" s="1"/>
      <c r="L157" s="1"/>
      <c r="Q157" s="3"/>
    </row>
    <row r="158" spans="1:17" s="2" customFormat="1" ht="84" x14ac:dyDescent="0.25">
      <c r="A158" s="83" t="s">
        <v>278</v>
      </c>
      <c r="B158" s="58" t="s">
        <v>113</v>
      </c>
      <c r="C158" s="59" t="s">
        <v>214</v>
      </c>
      <c r="D158" s="59" t="s">
        <v>40</v>
      </c>
      <c r="E158" s="59" t="s">
        <v>275</v>
      </c>
      <c r="F158" s="59" t="s">
        <v>47</v>
      </c>
      <c r="G158" s="59" t="s">
        <v>10</v>
      </c>
      <c r="H158" s="60" t="s">
        <v>219</v>
      </c>
      <c r="I158" s="64">
        <v>2181.2600000000002</v>
      </c>
      <c r="J158" s="1"/>
      <c r="K158" s="1"/>
      <c r="L158" s="1"/>
      <c r="Q158" s="3"/>
    </row>
    <row r="159" spans="1:17" s="2" customFormat="1" ht="15.75" x14ac:dyDescent="0.25">
      <c r="A159" s="98" t="s">
        <v>279</v>
      </c>
      <c r="B159" s="99"/>
      <c r="C159" s="100"/>
      <c r="D159" s="100"/>
      <c r="E159" s="100"/>
      <c r="F159" s="100"/>
      <c r="G159" s="100"/>
      <c r="H159" s="101"/>
      <c r="I159" s="92">
        <f>I14+I117</f>
        <v>2432129272.2800002</v>
      </c>
      <c r="J159" s="1"/>
      <c r="K159" s="1"/>
      <c r="L159" s="1"/>
      <c r="Q159" s="3"/>
    </row>
  </sheetData>
  <mergeCells count="5">
    <mergeCell ref="A1:I1"/>
    <mergeCell ref="A8:I8"/>
    <mergeCell ref="A9:I9"/>
    <mergeCell ref="A10:I10"/>
    <mergeCell ref="B13:H13"/>
  </mergeCells>
  <pageMargins left="0.55118110236220474" right="0.59055118110236227" top="0.47244094488188981" bottom="0.47244094488188981" header="0.15748031496062992" footer="0.23622047244094491"/>
  <pageSetup paperSize="9" scale="91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Башарина Надежда Сергеевна</dc:creator>
  <cp:lastModifiedBy>Корюкаева Елена Борисовна</cp:lastModifiedBy>
  <cp:lastPrinted>2021-12-16T08:12:11Z</cp:lastPrinted>
  <dcterms:created xsi:type="dcterms:W3CDTF">2015-06-05T18:19:34Z</dcterms:created>
  <dcterms:modified xsi:type="dcterms:W3CDTF">2021-12-16T08:12:31Z</dcterms:modified>
</cp:coreProperties>
</file>